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imelineCaches/timelineCache1.xml" ContentType="application/vnd.ms-excel.timeline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1.xml" ContentType="application/vnd.openxmlformats-officedocument.drawing+xml"/>
  <Override PartName="/xl/timelines/timeline1.xml" ContentType="application/vnd.ms-excel.timelin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227"/>
  <workbookPr hidePivotFieldList="1"/>
  <mc:AlternateContent xmlns:mc="http://schemas.openxmlformats.org/markup-compatibility/2006">
    <mc:Choice Requires="x15">
      <x15ac:absPath xmlns:x15ac="http://schemas.microsoft.com/office/spreadsheetml/2010/11/ac" url="D:\DATA ANALYSIS\Data Analysis Course - Engineering Tracks\Projects\Excel\3nd Project\"/>
    </mc:Choice>
  </mc:AlternateContent>
  <xr:revisionPtr revIDLastSave="0" documentId="13_ncr:1_{9B3FA61B-1ADA-4BEE-BC1F-EB295A83D8F7}" xr6:coauthVersionLast="47" xr6:coauthVersionMax="47" xr10:uidLastSave="{00000000-0000-0000-0000-000000000000}"/>
  <bookViews>
    <workbookView xWindow="-120" yWindow="-120" windowWidth="20730" windowHeight="11160" activeTab="1" xr2:uid="{00000000-000D-0000-FFFF-FFFF00000000}"/>
  </bookViews>
  <sheets>
    <sheet name="Reports" sheetId="1" r:id="rId1"/>
    <sheet name="Dashboard" sheetId="2" r:id="rId2"/>
  </sheets>
  <definedNames>
    <definedName name="Timeline_Accident_Date">#N/A</definedName>
  </definedNames>
  <calcPr calcId="191029"/>
  <pivotCaches>
    <pivotCache cacheId="96" r:id="rId3"/>
    <pivotCache cacheId="346" r:id="rId4"/>
    <pivotCache cacheId="349" r:id="rId5"/>
    <pivotCache cacheId="352" r:id="rId6"/>
    <pivotCache cacheId="355" r:id="rId7"/>
    <pivotCache cacheId="358" r:id="rId8"/>
    <pivotCache cacheId="361" r:id="rId9"/>
    <pivotCache cacheId="364" r:id="rId10"/>
  </pivotCaches>
  <extLst>
    <ext xmlns:x14="http://schemas.microsoft.com/office/spreadsheetml/2009/9/main" uri="{79F54976-1DA5-4618-B147-4CDE4B953A38}">
      <x14:workbookPr/>
    </ext>
    <ext xmlns:x15="http://schemas.microsoft.com/office/spreadsheetml/2010/11/main" uri="{A2CB5862-8E78-49c6-8D9D-AF26E26ADB89}">
      <x15:timelineCachePivotCaches>
        <pivotCache cacheId="145" r:id="rId11"/>
      </x15:timelineCachePivotCaches>
    </ext>
    <ext xmlns:x15="http://schemas.microsoft.com/office/spreadsheetml/2010/11/main" uri="{D0CA8CA8-9F24-4464-BF8E-62219DCF47F9}">
      <x15:timelineCacheRefs>
        <x15:timelineCacheRef r:id="rId12"/>
      </x15:timelineCacheRef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able1_3418d934-da34-4144-a175-4b4beaef3863" name="Table1" connection="Query - Table1"/>
        </x15:modelTables>
        <x15:extLst>
          <ext xmlns:x16="http://schemas.microsoft.com/office/spreadsheetml/2014/11/main" uri="{9835A34E-60A6-4A7C-AAB8-D5F71C897F49}">
            <x16:modelTimeGroupings>
              <x16:modelTimeGrouping tableName="Table1" columnName="Accident Date" columnId="Accident Date">
                <x16:calculatedTimeColumn columnName="Accident Date (Year)" columnId="Accident Date (Year)" contentType="years" isSelected="1"/>
                <x16:calculatedTimeColumn columnName="Accident Date (Quarter)" columnId="Accident Date (Quarter)" contentType="quarters" isSelected="1"/>
                <x16:calculatedTimeColumn columnName="Accident Date (Month Index)" columnId="Accident Date (Month Index)" contentType="monthsindex" isSelected="1"/>
                <x16:calculatedTimeColumn columnName="Accident Date (Month)" columnId="Accident Date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4" i="1" l="1"/>
  <c r="E18" i="1"/>
  <c r="E17" i="1"/>
  <c r="F17" i="1" s="1"/>
  <c r="E15" i="1"/>
  <c r="E14" i="1"/>
  <c r="F14" i="1" s="1"/>
  <c r="F11" i="1"/>
  <c r="E12" i="1"/>
  <c r="F12" i="1" s="1"/>
  <c r="E11" i="1"/>
  <c r="B8" i="1"/>
  <c r="F15" i="1" l="1"/>
  <c r="F18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FFBC080-EA5B-4A09-83D4-E81CC4254930}" name="Query - Table1" description="Connection to the 'Table1' query in the workbook." type="100" refreshedVersion="8" minRefreshableVersion="5">
    <extLst>
      <ext xmlns:x15="http://schemas.microsoft.com/office/spreadsheetml/2010/11/main" uri="{DE250136-89BD-433C-8126-D09CA5730AF9}">
        <x15:connection id="6b7a926c-02ee-4989-a796-cc801eca4830"/>
      </ext>
    </extLst>
  </connection>
  <connection id="2" xr16:uid="{0CE4965A-94D3-4E6C-859F-DCD12602DDE9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<sst xmlns="http://schemas.openxmlformats.org/spreadsheetml/2006/main" count="79" uniqueCount="58">
  <si>
    <t>Row Labels</t>
  </si>
  <si>
    <t>Grand Total</t>
  </si>
  <si>
    <t>Count of Accident_Index</t>
  </si>
  <si>
    <t>Sum of Number_of_Casualties</t>
  </si>
  <si>
    <t>fatal</t>
  </si>
  <si>
    <t>Serious</t>
  </si>
  <si>
    <t>Slight</t>
  </si>
  <si>
    <t>others</t>
  </si>
  <si>
    <t>Agricultural vehicle</t>
  </si>
  <si>
    <t>Bus or coach (17 or more pass seats)</t>
  </si>
  <si>
    <t>Car</t>
  </si>
  <si>
    <t>Goods 7.5 tonnes mgw and over</t>
  </si>
  <si>
    <t>Goods over 3.5t. and under 7.5t</t>
  </si>
  <si>
    <t>Minibus (8 - 16 passenger seats)</t>
  </si>
  <si>
    <t>Motorcycle 125cc and under</t>
  </si>
  <si>
    <t>Motorcycle 50cc and under</t>
  </si>
  <si>
    <t>Motorcycle over 125cc and up to 500cc</t>
  </si>
  <si>
    <t>Motorcycle over 500cc</t>
  </si>
  <si>
    <t>Other vehicle</t>
  </si>
  <si>
    <t>Pedal cycle</t>
  </si>
  <si>
    <t>Ridden horse</t>
  </si>
  <si>
    <t>Taxi/Private hire car</t>
  </si>
  <si>
    <t>Van / Goods 3.5 tonnes mgw or under</t>
  </si>
  <si>
    <t>Column Labels</t>
  </si>
  <si>
    <t>2021</t>
  </si>
  <si>
    <t>2022</t>
  </si>
  <si>
    <t>Jan</t>
  </si>
  <si>
    <t>Feb</t>
  </si>
  <si>
    <t>Mar</t>
  </si>
  <si>
    <t>Apr</t>
  </si>
  <si>
    <t>May</t>
  </si>
  <si>
    <t>Jun</t>
  </si>
  <si>
    <t>Jul</t>
  </si>
  <si>
    <t>Aug</t>
  </si>
  <si>
    <t>Sep</t>
  </si>
  <si>
    <t>Oct</t>
  </si>
  <si>
    <t>Nov</t>
  </si>
  <si>
    <t>Dec</t>
  </si>
  <si>
    <t>Friday</t>
  </si>
  <si>
    <t>Monday</t>
  </si>
  <si>
    <t>Saturday</t>
  </si>
  <si>
    <t>Sunday</t>
  </si>
  <si>
    <t>Thursday</t>
  </si>
  <si>
    <t>Tuesday</t>
  </si>
  <si>
    <t>Wednesday</t>
  </si>
  <si>
    <t>Birmingham</t>
  </si>
  <si>
    <t>Bradford</t>
  </si>
  <si>
    <t>Cornwall</t>
  </si>
  <si>
    <t>County Durham</t>
  </si>
  <si>
    <t>Kirklees</t>
  </si>
  <si>
    <t>Leeds</t>
  </si>
  <si>
    <t>Liverpool</t>
  </si>
  <si>
    <t>Manchester</t>
  </si>
  <si>
    <t>Sheffield</t>
  </si>
  <si>
    <t>Westminster</t>
  </si>
  <si>
    <t>Rural</t>
  </si>
  <si>
    <t>Urban</t>
  </si>
  <si>
    <t>Sum of Number_of_Casualties2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</si>
</sst>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6" formatCode="0.0%"/>
  </numFmts>
  <fonts count="1" x14ac:knownFonts="1"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222B35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3" fontId="0" fillId="0" borderId="0" xfId="0" applyNumberFormat="1"/>
    <xf numFmtId="0" fontId="0" fillId="2" borderId="0" xfId="0" applyFill="1"/>
    <xf numFmtId="166" fontId="0" fillId="0" borderId="0" xfId="0" applyNumberFormat="1"/>
  </cellXfs>
  <cellStyles count="1">
    <cellStyle name="Normal" xfId="0" builtinId="0"/>
  </cellStyles>
  <dxfs count="10">
    <dxf>
      <font>
        <b/>
        <i val="0"/>
        <sz val="10"/>
        <color theme="0"/>
        <name val="Calibri Light"/>
        <family val="2"/>
        <scheme val="major"/>
      </font>
      <fill>
        <patternFill>
          <bgColor theme="8" tint="0.79998168889431442"/>
        </patternFill>
      </fill>
      <border diagonalUp="0" diagonalDown="0">
        <left/>
        <right/>
        <top/>
        <bottom/>
        <vertical/>
        <horizontal/>
      </border>
    </dxf>
    <dxf>
      <fill>
        <patternFill patternType="none">
          <fgColor indexed="64"/>
          <bgColor auto="1"/>
        </patternFill>
      </fill>
      <border diagonalUp="0" diagonalDown="0">
        <left/>
        <right/>
        <top/>
        <bottom/>
        <vertical/>
        <horizontal/>
      </border>
    </dxf>
    <dxf>
      <numFmt numFmtId="0" formatCode="General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  <dxf>
      <numFmt numFmtId="3" formatCode="#,##0"/>
    </dxf>
  </dxfs>
  <tableStyles count="1" defaultTableStyle="TableStyleMedium2" defaultPivotStyle="PivotStyleLight16">
    <tableStyle name="Timeline Style 1" pivot="0" table="0" count="8" xr9:uid="{F0AD6760-C6D8-4C9B-A695-1D58373284E4}">
      <tableStyleElement type="wholeTable" dxfId="1"/>
      <tableStyleElement type="headerRow" dxfId="0"/>
    </tableStyle>
  </tableStyles>
  <colors>
    <mruColors>
      <color rgb="FF222B35"/>
      <color rgb="FF8497B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A0A4C193-F2C1-4fcb-8827-314CF55A85BB}">
      <x15:dxfs count="6">
        <dxf>
          <fill>
            <patternFill patternType="solid">
              <fgColor theme="0" tint="-0.14999847407452621"/>
              <bgColor theme="0" tint="-0.14999847407452621"/>
            </patternFill>
          </fill>
        </dxf>
        <dxf>
          <fill>
            <patternFill patternType="solid">
              <fgColor theme="0"/>
              <bgColor theme="8" tint="0.79998168889431442"/>
            </patternFill>
          </fill>
        </dxf>
        <dxf>
          <font>
            <b/>
            <i val="0"/>
            <sz val="10"/>
            <color theme="0" tint="-4.9989318521683403E-2"/>
            <name val="Calibri Light"/>
            <family val="2"/>
            <scheme val="major"/>
          </font>
        </dxf>
        <dxf>
          <font>
            <b/>
            <i val="0"/>
            <sz val="10"/>
            <color theme="0" tint="-4.9989318521683403E-2"/>
            <name val="Calibri Light"/>
            <family val="2"/>
            <scheme val="major"/>
          </font>
        </dxf>
        <dxf>
          <font>
            <b/>
            <i val="0"/>
            <sz val="10"/>
            <color theme="0" tint="-4.9989318521683403E-2"/>
            <name val="Calibri Light"/>
            <family val="2"/>
            <scheme val="major"/>
          </font>
        </dxf>
        <dxf>
          <font>
            <b/>
            <i val="0"/>
            <sz val="10"/>
            <color theme="0" tint="-4.9989318521683403E-2"/>
            <name val="Calibri Light"/>
            <family val="2"/>
            <scheme val="major"/>
          </font>
        </dxf>
      </x15:dxfs>
    </ext>
    <ext xmlns:x15="http://schemas.microsoft.com/office/spreadsheetml/2010/11/main" uri="{9260A510-F301-46a8-8635-F512D64BE5F5}">
      <x15:timelineStyles defaultTimelineStyle="TimeSlicerStyleLight1">
        <x15:timelineStyle name="Timeline Style 1">
          <x15:timelineStyleElements>
            <x15:timelineStyleElement type="selectionLabel" dxfId="5"/>
            <x15:timelineStyleElement type="timeLevel" dxfId="4"/>
            <x15:timelineStyleElement type="periodLabel1" dxfId="3"/>
            <x15:timelineStyleElement type="periodLabel2" dxfId="2"/>
            <x15:timelineStyleElement type="selectedTimeBlock" dxfId="1"/>
            <x15:timelineStyleElement type="unselectedTimeBlock" dxfId="0"/>
          </x15:timelineStyleElements>
        </x15:timelineStyle>
      </x15:timelineStyles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calcChain" Target="calcChain.xml"/><Relationship Id="rId26" Type="http://schemas.openxmlformats.org/officeDocument/2006/relationships/customXml" Target="../customXml/item8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7" Type="http://schemas.openxmlformats.org/officeDocument/2006/relationships/pivotCacheDefinition" Target="pivotCache/pivotCacheDefinition5.xml"/><Relationship Id="rId12" Type="http://schemas.microsoft.com/office/2011/relationships/timelineCache" Target="timelineCaches/timelineCache1.xml"/><Relationship Id="rId17" Type="http://schemas.openxmlformats.org/officeDocument/2006/relationships/powerPivotData" Target="model/item.data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2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pivotCacheDefinition" Target="pivotCache/pivotCacheDefinition9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5" Type="http://schemas.openxmlformats.org/officeDocument/2006/relationships/pivotCacheDefinition" Target="pivotCache/pivotCacheDefinition3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10" Type="http://schemas.openxmlformats.org/officeDocument/2006/relationships/pivotCacheDefinition" Target="pivotCache/pivotCacheDefinition8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8" Type="http://schemas.openxmlformats.org/officeDocument/2006/relationships/pivotCacheDefinition" Target="pivotCache/pivotCacheDefinition6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7418011273181017"/>
          <c:y val="7.7294646787808952E-2"/>
          <c:w val="0.71721354502818291"/>
          <c:h val="0.8454107064243821"/>
        </c:manualLayout>
      </c:layout>
      <c:doughnutChart>
        <c:varyColors val="1"/>
        <c:ser>
          <c:idx val="0"/>
          <c:order val="0"/>
          <c:explosion val="20"/>
          <c:dPt>
            <c:idx val="0"/>
            <c:bubble3D val="0"/>
            <c:explosion val="0"/>
            <c:spPr>
              <a:solidFill>
                <a:schemeClr val="bg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733-4B15-B7C0-F8B0B62CAEC7}"/>
              </c:ext>
            </c:extLst>
          </c:dPt>
          <c:dPt>
            <c:idx val="1"/>
            <c:bubble3D val="0"/>
            <c:explosion val="0"/>
            <c:spPr>
              <a:solidFill>
                <a:schemeClr val="bg1">
                  <a:lumMod val="75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F733-4B15-B7C0-F8B0B62CAEC7}"/>
              </c:ext>
            </c:extLst>
          </c:dPt>
          <c:val>
            <c:numRef>
              <c:f>Reports!$F$11:$F$12</c:f>
              <c:numCache>
                <c:formatCode>0.0%</c:formatCode>
                <c:ptCount val="2"/>
                <c:pt idx="0">
                  <c:v>1.7074157120533739E-2</c:v>
                </c:pt>
                <c:pt idx="1">
                  <c:v>0.98292584287946627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733-4B15-B7C0-F8B0B62CAEC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8329678817395781"/>
          <c:y val="9.9856505415446301E-2"/>
          <c:w val="0.6661031131326568"/>
          <c:h val="0.76284079963831497"/>
        </c:manualLayout>
      </c:layout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bg1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462C-4276-8ECE-02CEEBBE356B}"/>
              </c:ext>
            </c:extLst>
          </c:dPt>
          <c:dPt>
            <c:idx val="1"/>
            <c:bubble3D val="0"/>
            <c:spPr>
              <a:solidFill>
                <a:schemeClr val="bg1">
                  <a:lumMod val="75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462C-4276-8ECE-02CEEBBE356B}"/>
              </c:ext>
            </c:extLst>
          </c:dPt>
          <c:val>
            <c:numRef>
              <c:f>Reports!$F$14:$F$15</c:f>
              <c:numCache>
                <c:formatCode>0.0%</c:formatCode>
                <c:ptCount val="2"/>
                <c:pt idx="0">
                  <c:v>0.14193446491003461</c:v>
                </c:pt>
                <c:pt idx="1">
                  <c:v>0.85806553508996541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62C-4276-8ECE-02CEEBBE356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5.9924928738746365E-2"/>
          <c:y val="5.351663222573743E-2"/>
          <c:w val="0.94007490636704116"/>
          <c:h val="0.86846020285564707"/>
        </c:manualLayout>
      </c:layout>
      <c:doughnutChart>
        <c:varyColors val="1"/>
        <c:ser>
          <c:idx val="0"/>
          <c:order val="0"/>
          <c:explosion val="18"/>
          <c:dPt>
            <c:idx val="0"/>
            <c:bubble3D val="0"/>
            <c:explosion val="0"/>
            <c:spPr>
              <a:solidFill>
                <a:schemeClr val="bg1"/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E234-41BE-9AC9-25A37CE76C3A}"/>
              </c:ext>
            </c:extLst>
          </c:dPt>
          <c:dPt>
            <c:idx val="1"/>
            <c:bubble3D val="0"/>
            <c:explosion val="3"/>
            <c:spPr>
              <a:solidFill>
                <a:schemeClr val="bg1">
                  <a:lumMod val="75000"/>
                </a:schemeClr>
              </a:soli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E234-41BE-9AC9-25A37CE76C3A}"/>
              </c:ext>
            </c:extLst>
          </c:dPt>
          <c:val>
            <c:numRef>
              <c:f>Reports!$F$17:$F$18</c:f>
              <c:numCache>
                <c:formatCode>0.0%</c:formatCode>
                <c:ptCount val="2"/>
                <c:pt idx="0">
                  <c:v>0.84099137796943169</c:v>
                </c:pt>
                <c:pt idx="1">
                  <c:v>0.15900862203056831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234-41BE-9AC9-25A37CE76C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[Dashboard.xlsx]Reports!PivotTable5</c:name>
    <c:fmtId val="2"/>
  </c:pivotSource>
  <c:chart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5400" cap="rnd">
            <a:solidFill>
              <a:srgbClr val="C00000">
                <a:alpha val="80000"/>
              </a:srgbClr>
            </a:solidFill>
            <a:round/>
          </a:ln>
          <a:effectLst/>
        </c:spPr>
        <c:marker>
          <c:symbol val="circle"/>
          <c:size val="4"/>
          <c:spPr>
            <a:solidFill>
              <a:schemeClr val="bg1">
                <a:lumMod val="85000"/>
              </a:schemeClr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ln w="25400" cap="rnd">
            <a:solidFill>
              <a:schemeClr val="accent4">
                <a:lumMod val="60000"/>
                <a:lumOff val="40000"/>
                <a:alpha val="90000"/>
              </a:schemeClr>
            </a:solidFill>
            <a:round/>
          </a:ln>
          <a:effectLst/>
        </c:spPr>
        <c:marker>
          <c:symbol val="circle"/>
          <c:size val="4"/>
          <c:spPr>
            <a:solidFill>
              <a:schemeClr val="bg1">
                <a:lumMod val="85000"/>
              </a:schemeClr>
            </a:solidFill>
            <a:ln w="9525">
              <a:solidFill>
                <a:schemeClr val="bg1">
                  <a:lumMod val="8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Reports!$B$43:$B$44</c:f>
              <c:strCache>
                <c:ptCount val="1"/>
                <c:pt idx="0">
                  <c:v>2021</c:v>
                </c:pt>
              </c:strCache>
            </c:strRef>
          </c:tx>
          <c:spPr>
            <a:ln w="25400" cap="rnd">
              <a:solidFill>
                <a:srgbClr val="C00000">
                  <a:alpha val="80000"/>
                </a:srgbClr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chemeClr val="bg1">
                  <a:lumMod val="85000"/>
                </a:schemeClr>
              </a:solidFill>
              <a:ln w="9525">
                <a:noFill/>
              </a:ln>
              <a:effectLst/>
            </c:spPr>
          </c:marker>
          <c:cat>
            <c:strRef>
              <c:f>Reports!$A$45:$A$57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Reports!$B$45:$B$57</c:f>
              <c:numCache>
                <c:formatCode>#,##0</c:formatCode>
                <c:ptCount val="12"/>
                <c:pt idx="0">
                  <c:v>18173</c:v>
                </c:pt>
                <c:pt idx="1">
                  <c:v>14648</c:v>
                </c:pt>
                <c:pt idx="2">
                  <c:v>17815</c:v>
                </c:pt>
                <c:pt idx="3">
                  <c:v>17335</c:v>
                </c:pt>
                <c:pt idx="4">
                  <c:v>18852</c:v>
                </c:pt>
                <c:pt idx="5">
                  <c:v>18728</c:v>
                </c:pt>
                <c:pt idx="6">
                  <c:v>19682</c:v>
                </c:pt>
                <c:pt idx="7">
                  <c:v>18797</c:v>
                </c:pt>
                <c:pt idx="8">
                  <c:v>18456</c:v>
                </c:pt>
                <c:pt idx="9">
                  <c:v>20109</c:v>
                </c:pt>
                <c:pt idx="10">
                  <c:v>20975</c:v>
                </c:pt>
                <c:pt idx="11">
                  <c:v>18576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643-4E27-9FE3-28B560E080B0}"/>
            </c:ext>
          </c:extLst>
        </c:ser>
        <c:ser>
          <c:idx val="1"/>
          <c:order val="1"/>
          <c:tx>
            <c:strRef>
              <c:f>Reports!$C$43:$C$44</c:f>
              <c:strCache>
                <c:ptCount val="1"/>
                <c:pt idx="0">
                  <c:v>2022</c:v>
                </c:pt>
              </c:strCache>
            </c:strRef>
          </c:tx>
          <c:spPr>
            <a:ln w="25400" cap="rnd">
              <a:solidFill>
                <a:schemeClr val="accent4">
                  <a:lumMod val="60000"/>
                  <a:lumOff val="40000"/>
                  <a:alpha val="90000"/>
                </a:schemeClr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chemeClr val="bg1">
                  <a:lumMod val="85000"/>
                </a:schemeClr>
              </a:solidFill>
              <a:ln w="9525">
                <a:solidFill>
                  <a:schemeClr val="bg1">
                    <a:lumMod val="85000"/>
                  </a:schemeClr>
                </a:solidFill>
              </a:ln>
              <a:effectLst/>
            </c:spPr>
          </c:marker>
          <c:cat>
            <c:strRef>
              <c:f>Reports!$A$45:$A$57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Reports!$C$45:$C$57</c:f>
              <c:numCache>
                <c:formatCode>#,##0</c:formatCode>
                <c:ptCount val="12"/>
                <c:pt idx="0">
                  <c:v>13163</c:v>
                </c:pt>
                <c:pt idx="1">
                  <c:v>14804</c:v>
                </c:pt>
                <c:pt idx="2">
                  <c:v>16575</c:v>
                </c:pt>
                <c:pt idx="3">
                  <c:v>15767</c:v>
                </c:pt>
                <c:pt idx="4">
                  <c:v>16775</c:v>
                </c:pt>
                <c:pt idx="5">
                  <c:v>17230</c:v>
                </c:pt>
                <c:pt idx="6">
                  <c:v>17201</c:v>
                </c:pt>
                <c:pt idx="7">
                  <c:v>16796</c:v>
                </c:pt>
                <c:pt idx="8">
                  <c:v>17500</c:v>
                </c:pt>
                <c:pt idx="9">
                  <c:v>18287</c:v>
                </c:pt>
                <c:pt idx="10">
                  <c:v>18439</c:v>
                </c:pt>
                <c:pt idx="11">
                  <c:v>13200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643-4E27-9FE3-28B560E080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53920863"/>
        <c:axId val="1353935743"/>
      </c:lineChart>
      <c:catAx>
        <c:axId val="135392086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353935743"/>
        <c:crosses val="autoZero"/>
        <c:auto val="1"/>
        <c:lblAlgn val="ctr"/>
        <c:lblOffset val="100"/>
        <c:noMultiLvlLbl val="0"/>
      </c:catAx>
      <c:valAx>
        <c:axId val="13539357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bg1">
                  <a:lumMod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353920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800" b="0" i="0" u="none" strike="noStrike" kern="1200" baseline="0">
              <a:ln>
                <a:solidFill>
                  <a:schemeClr val="bg1"/>
                </a:solidFill>
              </a:ln>
              <a:solidFill>
                <a:schemeClr val="bg1">
                  <a:lumMod val="8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[Dashboard.xlsx]Reports!PivotTable6</c:name>
    <c:fmtId val="4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flip="none" rotWithShape="1">
            <a:gsLst>
              <a:gs pos="0">
                <a:schemeClr val="accent6">
                  <a:lumMod val="5000"/>
                  <a:lumOff val="95000"/>
                </a:schemeClr>
              </a:gs>
              <a:gs pos="74000">
                <a:schemeClr val="accent6">
                  <a:lumMod val="45000"/>
                  <a:lumOff val="55000"/>
                </a:schemeClr>
              </a:gs>
              <a:gs pos="83000">
                <a:schemeClr val="accent6">
                  <a:lumMod val="45000"/>
                  <a:lumOff val="55000"/>
                </a:schemeClr>
              </a:gs>
              <a:gs pos="100000">
                <a:schemeClr val="accent6">
                  <a:lumMod val="30000"/>
                  <a:lumOff val="70000"/>
                </a:schemeClr>
              </a:gs>
            </a:gsLst>
            <a:lin ang="5400000" scaled="1"/>
            <a:tileRect/>
          </a:gradFill>
          <a:ln>
            <a:noFill/>
          </a:ln>
          <a:effectLst>
            <a:outerShdw blurRad="50800" dist="38100" dir="18900000" algn="bl" rotWithShape="0">
              <a:prstClr val="black">
                <a:alpha val="40000"/>
              </a:prstClr>
            </a:outerShdw>
            <a:softEdge rad="12700"/>
          </a:effectLst>
        </c:spPr>
        <c:marker>
          <c:symbol val="none"/>
        </c:marker>
        <c:dLbl>
          <c:idx val="0"/>
          <c:numFmt formatCode="0.0,&quot;k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>
                      <a:lumMod val="85000"/>
                    </a:schemeClr>
                  </a:solidFill>
                  <a:effectLst>
                    <a:outerShdw blurRad="50800" dist="50800" dir="5400000" sx="4000" sy="4000" algn="ctr" rotWithShape="0">
                      <a:srgbClr val="000000">
                        <a:alpha val="43137"/>
                      </a:srgbClr>
                    </a:outerShdw>
                  </a:effectLst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3.2029038438743718E-2"/>
          <c:y val="3.0900869847320506E-2"/>
          <c:w val="0.93594192312251256"/>
          <c:h val="0.82387396338125263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Reports!$B$65</c:f>
              <c:strCache>
                <c:ptCount val="1"/>
                <c:pt idx="0">
                  <c:v>Total</c:v>
                </c:pt>
              </c:strCache>
            </c:strRef>
          </c:tx>
          <c:spPr>
            <a:gradFill flip="none" rotWithShape="1">
              <a:gsLst>
                <a:gs pos="0">
                  <a:schemeClr val="accent6">
                    <a:lumMod val="5000"/>
                    <a:lumOff val="95000"/>
                  </a:schemeClr>
                </a:gs>
                <a:gs pos="74000">
                  <a:schemeClr val="accent6">
                    <a:lumMod val="45000"/>
                    <a:lumOff val="55000"/>
                  </a:schemeClr>
                </a:gs>
                <a:gs pos="83000">
                  <a:schemeClr val="accent6">
                    <a:lumMod val="45000"/>
                    <a:lumOff val="55000"/>
                  </a:schemeClr>
                </a:gs>
                <a:gs pos="100000">
                  <a:schemeClr val="accent6">
                    <a:lumMod val="30000"/>
                    <a:lumOff val="70000"/>
                  </a:schemeClr>
                </a:gs>
              </a:gsLst>
              <a:lin ang="5400000" scaled="1"/>
              <a:tileRect/>
            </a:gradFill>
            <a:ln>
              <a:noFill/>
            </a:ln>
            <a:effectLst>
              <a:outerShdw blurRad="50800" dist="38100" dir="18900000" algn="bl" rotWithShape="0">
                <a:prstClr val="black">
                  <a:alpha val="40000"/>
                </a:prstClr>
              </a:outerShdw>
              <a:softEdge rad="12700"/>
            </a:effectLst>
          </c:spPr>
          <c:invertIfNegative val="0"/>
          <c:dLbls>
            <c:numFmt formatCode="0.0,&quot;k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>
                        <a:lumMod val="85000"/>
                      </a:schemeClr>
                    </a:solidFill>
                    <a:effectLst>
                      <a:outerShdw blurRad="50800" dist="50800" dir="5400000" sx="4000" sy="4000" algn="ctr" rotWithShape="0">
                        <a:srgbClr val="000000">
                          <a:alpha val="43137"/>
                        </a:srgbClr>
                      </a:outerShdw>
                    </a:effectLst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Reports!$A$66:$A$73</c:f>
              <c:strCache>
                <c:ptCount val="7"/>
                <c:pt idx="0">
                  <c:v>Sunday</c:v>
                </c:pt>
                <c:pt idx="1">
                  <c:v>Monday</c:v>
                </c:pt>
                <c:pt idx="2">
                  <c:v>Saturday</c:v>
                </c:pt>
                <c:pt idx="3">
                  <c:v>Thursday</c:v>
                </c:pt>
                <c:pt idx="4">
                  <c:v>Tuesday</c:v>
                </c:pt>
                <c:pt idx="5">
                  <c:v>Wednesday</c:v>
                </c:pt>
                <c:pt idx="6">
                  <c:v>Friday</c:v>
                </c:pt>
              </c:strCache>
            </c:strRef>
          </c:cat>
          <c:val>
            <c:numRef>
              <c:f>Reports!$B$66:$B$73</c:f>
              <c:numCache>
                <c:formatCode>#,##0</c:formatCode>
                <c:ptCount val="7"/>
                <c:pt idx="0">
                  <c:v>48858</c:v>
                </c:pt>
                <c:pt idx="1">
                  <c:v>58473</c:v>
                </c:pt>
                <c:pt idx="2">
                  <c:v>59090</c:v>
                </c:pt>
                <c:pt idx="3">
                  <c:v>60551</c:v>
                </c:pt>
                <c:pt idx="4">
                  <c:v>61278</c:v>
                </c:pt>
                <c:pt idx="5">
                  <c:v>61339</c:v>
                </c:pt>
                <c:pt idx="6">
                  <c:v>68294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045-4EC2-AB87-4732C1EE6B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30"/>
        <c:overlap val="-27"/>
        <c:axId val="1365121983"/>
        <c:axId val="1365123423"/>
      </c:barChart>
      <c:catAx>
        <c:axId val="13651219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65123423"/>
        <c:crosses val="autoZero"/>
        <c:auto val="1"/>
        <c:lblAlgn val="ctr"/>
        <c:lblOffset val="100"/>
        <c:noMultiLvlLbl val="0"/>
      </c:catAx>
      <c:valAx>
        <c:axId val="1365123423"/>
        <c:scaling>
          <c:orientation val="minMax"/>
        </c:scaling>
        <c:delete val="1"/>
        <c:axPos val="l"/>
        <c:numFmt formatCode="#,##0" sourceLinked="1"/>
        <c:majorTickMark val="none"/>
        <c:minorTickMark val="none"/>
        <c:tickLblPos val="nextTo"/>
        <c:crossAx val="13651219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[Dashboard.xlsx]Reports!PivotTable7</c:name>
    <c:fmtId val="10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flip="none" rotWithShape="1">
            <a:gsLst>
              <a:gs pos="0">
                <a:schemeClr val="accent6">
                  <a:lumMod val="20000"/>
                  <a:lumOff val="80000"/>
                </a:schemeClr>
              </a:gs>
              <a:gs pos="100000">
                <a:schemeClr val="accent6">
                  <a:lumMod val="40000"/>
                  <a:lumOff val="60000"/>
                </a:schemeClr>
              </a:gs>
            </a:gsLst>
            <a:lin ang="10800000" scaled="1"/>
            <a:tileRect/>
          </a:gradFill>
          <a:ln>
            <a:noFill/>
          </a:ln>
          <a:effectLst>
            <a:outerShdw blurRad="50800" dist="38100" dir="18900000" algn="bl" rotWithShape="0">
              <a:prstClr val="black">
                <a:alpha val="40000"/>
              </a:prstClr>
            </a:outerShdw>
            <a:softEdge rad="12700"/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24141298375531636"/>
          <c:y val="5.3705651510678083E-2"/>
          <c:w val="0.75858701624468361"/>
          <c:h val="0.89258869697864385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Reports!$B$92</c:f>
              <c:strCache>
                <c:ptCount val="1"/>
                <c:pt idx="0">
                  <c:v>Total</c:v>
                </c:pt>
              </c:strCache>
            </c:strRef>
          </c:tx>
          <c:spPr>
            <a:gradFill flip="none" rotWithShape="1">
              <a:gsLst>
                <a:gs pos="0">
                  <a:schemeClr val="accent6">
                    <a:lumMod val="20000"/>
                    <a:lumOff val="80000"/>
                  </a:schemeClr>
                </a:gs>
                <a:gs pos="100000">
                  <a:schemeClr val="accent6">
                    <a:lumMod val="40000"/>
                    <a:lumOff val="60000"/>
                  </a:schemeClr>
                </a:gs>
              </a:gsLst>
              <a:lin ang="10800000" scaled="1"/>
              <a:tileRect/>
            </a:gradFill>
            <a:ln>
              <a:noFill/>
            </a:ln>
            <a:effectLst>
              <a:outerShdw blurRad="50800" dist="38100" dir="18900000" algn="bl" rotWithShape="0">
                <a:prstClr val="black">
                  <a:alpha val="40000"/>
                </a:prstClr>
              </a:outerShdw>
              <a:softEdge rad="12700"/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>
                        <a:lumMod val="8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Reports!$A$93:$A$103</c:f>
              <c:strCache>
                <c:ptCount val="10"/>
                <c:pt idx="0">
                  <c:v>Westminster</c:v>
                </c:pt>
                <c:pt idx="1">
                  <c:v>County Durham</c:v>
                </c:pt>
                <c:pt idx="2">
                  <c:v>Kirklees</c:v>
                </c:pt>
                <c:pt idx="3">
                  <c:v>Sheffield</c:v>
                </c:pt>
                <c:pt idx="4">
                  <c:v>Cornwall</c:v>
                </c:pt>
                <c:pt idx="5">
                  <c:v>Liverpool</c:v>
                </c:pt>
                <c:pt idx="6">
                  <c:v>Manchester</c:v>
                </c:pt>
                <c:pt idx="7">
                  <c:v>Bradford</c:v>
                </c:pt>
                <c:pt idx="8">
                  <c:v>Leeds</c:v>
                </c:pt>
                <c:pt idx="9">
                  <c:v>Birmingham</c:v>
                </c:pt>
              </c:strCache>
            </c:strRef>
          </c:cat>
          <c:val>
            <c:numRef>
              <c:f>Reports!$B$93:$B$103</c:f>
              <c:numCache>
                <c:formatCode>#,##0</c:formatCode>
                <c:ptCount val="10"/>
                <c:pt idx="0">
                  <c:v>3169</c:v>
                </c:pt>
                <c:pt idx="1">
                  <c:v>3295</c:v>
                </c:pt>
                <c:pt idx="2">
                  <c:v>3312</c:v>
                </c:pt>
                <c:pt idx="3">
                  <c:v>3737</c:v>
                </c:pt>
                <c:pt idx="4">
                  <c:v>3820</c:v>
                </c:pt>
                <c:pt idx="5">
                  <c:v>4052</c:v>
                </c:pt>
                <c:pt idx="6">
                  <c:v>4366</c:v>
                </c:pt>
                <c:pt idx="7">
                  <c:v>4431</c:v>
                </c:pt>
                <c:pt idx="8">
                  <c:v>5821</c:v>
                </c:pt>
                <c:pt idx="9">
                  <c:v>8611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726-4D5A-9FB6-B1C7DEDE9B7F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70"/>
        <c:axId val="1353930943"/>
        <c:axId val="1353925663"/>
      </c:barChart>
      <c:catAx>
        <c:axId val="135393094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/>
                  </a:solidFill>
                </a:ln>
                <a:solidFill>
                  <a:schemeClr val="bg1">
                    <a:lumMod val="85000"/>
                  </a:schemeClr>
                </a:solidFill>
                <a:latin typeface="Bahnschrift" panose="020B0502040204020203" pitchFamily="34" charset="0"/>
                <a:ea typeface="+mn-ea"/>
                <a:cs typeface="+mn-cs"/>
              </a:defRPr>
            </a:pPr>
            <a:endParaRPr lang="en-US"/>
          </a:p>
        </c:txPr>
        <c:crossAx val="1353925663"/>
        <c:crosses val="autoZero"/>
        <c:auto val="1"/>
        <c:lblAlgn val="ctr"/>
        <c:lblOffset val="100"/>
        <c:noMultiLvlLbl val="0"/>
      </c:catAx>
      <c:valAx>
        <c:axId val="1353925663"/>
        <c:scaling>
          <c:orientation val="minMax"/>
        </c:scaling>
        <c:delete val="1"/>
        <c:axPos val="b"/>
        <c:numFmt formatCode="#,##0" sourceLinked="1"/>
        <c:majorTickMark val="none"/>
        <c:minorTickMark val="none"/>
        <c:tickLblPos val="nextTo"/>
        <c:crossAx val="13539309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[Dashboard.xlsx]Reports!PivotTable8</c:name>
    <c:fmtId val="15"/>
  </c:pivotSource>
  <c:chart>
    <c:autoTitleDeleted val="1"/>
    <c:pivotFmts>
      <c:pivotFmt>
        <c:idx val="0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3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4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</c:pivotFmt>
      <c:pivotFmt>
        <c:idx val="5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6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</c:pivotFmt>
      <c:pivotFmt>
        <c:idx val="7"/>
        <c:spPr>
          <a:solidFill>
            <a:schemeClr val="accent1"/>
          </a:solidFill>
          <a:ln w="19050">
            <a:solidFill>
              <a:schemeClr val="lt1"/>
            </a:solidFill>
          </a:ln>
          <a:effectLst/>
        </c:spPr>
        <c:marker>
          <c:symbol val="none"/>
        </c:marker>
        <c:dLbl>
          <c:idx val="0"/>
          <c:numFmt formatCode="0.0,&quot;k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separator> </c:separator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gradFill flip="none" rotWithShape="1">
            <a:gsLst>
              <a:gs pos="0">
                <a:schemeClr val="accent2">
                  <a:lumMod val="60000"/>
                  <a:lumOff val="40000"/>
                </a:schemeClr>
              </a:gs>
              <a:gs pos="100000">
                <a:schemeClr val="accent2">
                  <a:lumMod val="40000"/>
                  <a:lumOff val="60000"/>
                </a:schemeClr>
              </a:gs>
            </a:gsLst>
            <a:lin ang="16200000" scaled="1"/>
            <a:tileRect/>
          </a:gradFill>
          <a:ln w="19050">
            <a:noFill/>
          </a:ln>
          <a:effectLst/>
        </c:spPr>
        <c:dLbl>
          <c:idx val="0"/>
          <c:layout>
            <c:manualLayout>
              <c:x val="0.11728403136010987"/>
              <c:y val="-0.20821279065503975"/>
            </c:manualLayout>
          </c:layout>
          <c:numFmt formatCode="0.0,&quot;k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separator> </c:separator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gradFill flip="none" rotWithShape="1">
            <a:gsLst>
              <a:gs pos="0">
                <a:schemeClr val="accent6">
                  <a:lumMod val="20000"/>
                  <a:lumOff val="80000"/>
                  <a:alpha val="90000"/>
                </a:schemeClr>
              </a:gs>
              <a:gs pos="100000">
                <a:schemeClr val="accent6">
                  <a:lumMod val="40000"/>
                  <a:lumOff val="60000"/>
                </a:schemeClr>
              </a:gs>
            </a:gsLst>
            <a:lin ang="10800000" scaled="1"/>
            <a:tileRect/>
          </a:gradFill>
          <a:ln w="19050">
            <a:noFill/>
          </a:ln>
          <a:effectLst/>
        </c:spPr>
        <c:dLbl>
          <c:idx val="0"/>
          <c:layout>
            <c:manualLayout>
              <c:x val="-0.13540722470671632"/>
              <c:y val="0.19123570973953255"/>
            </c:manualLayout>
          </c:layout>
          <c:numFmt formatCode="0.0,&quot;k&quot;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solidFill>
                      <a:schemeClr val="bg1"/>
                    </a:solidFill>
                  </a:ln>
                  <a:solidFill>
                    <a:schemeClr val="bg1">
                      <a:lumMod val="85000"/>
                    </a:schemeClr>
                  </a:solidFill>
                  <a:latin typeface="Bahnschrift" panose="020B0502040204020203" pitchFamily="34" charset="0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1"/>
          <c:showCatName val="0"/>
          <c:showSerName val="0"/>
          <c:showPercent val="0"/>
          <c:showBubbleSize val="0"/>
          <c:separator> </c:separator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41949092960325701"/>
          <c:y val="4.3180734872881321E-2"/>
          <c:w val="0.39581189287698904"/>
          <c:h val="0.91601475955302403"/>
        </c:manualLayout>
      </c:layout>
      <c:doughnutChart>
        <c:varyColors val="1"/>
        <c:ser>
          <c:idx val="0"/>
          <c:order val="0"/>
          <c:tx>
            <c:strRef>
              <c:f>Reports!$B$107</c:f>
              <c:strCache>
                <c:ptCount val="1"/>
                <c:pt idx="0">
                  <c:v>Total</c:v>
                </c:pt>
              </c:strCache>
            </c:strRef>
          </c:tx>
          <c:explosion val="25"/>
          <c:dPt>
            <c:idx val="0"/>
            <c:bubble3D val="0"/>
            <c:explosion val="0"/>
            <c:spPr>
              <a:gradFill flip="none" rotWithShape="1">
                <a:gsLst>
                  <a:gs pos="0">
                    <a:schemeClr val="accent2">
                      <a:lumMod val="60000"/>
                      <a:lumOff val="40000"/>
                    </a:schemeClr>
                  </a:gs>
                  <a:gs pos="100000">
                    <a:schemeClr val="accent2">
                      <a:lumMod val="40000"/>
                      <a:lumOff val="60000"/>
                    </a:schemeClr>
                  </a:gs>
                </a:gsLst>
                <a:lin ang="16200000" scaled="1"/>
                <a:tileRect/>
              </a:gra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1-0FF8-47C5-8A9E-391654028AE4}"/>
              </c:ext>
            </c:extLst>
          </c:dPt>
          <c:dPt>
            <c:idx val="1"/>
            <c:bubble3D val="0"/>
            <c:explosion val="1"/>
            <c:spPr>
              <a:gradFill flip="none" rotWithShape="1">
                <a:gsLst>
                  <a:gs pos="0">
                    <a:schemeClr val="accent6">
                      <a:lumMod val="20000"/>
                      <a:lumOff val="80000"/>
                      <a:alpha val="90000"/>
                    </a:schemeClr>
                  </a:gs>
                  <a:gs pos="100000">
                    <a:schemeClr val="accent6">
                      <a:lumMod val="40000"/>
                      <a:lumOff val="60000"/>
                    </a:schemeClr>
                  </a:gs>
                </a:gsLst>
                <a:lin ang="10800000" scaled="1"/>
                <a:tileRect/>
              </a:gradFill>
              <a:ln w="19050">
                <a:noFill/>
              </a:ln>
              <a:effectLst/>
            </c:spPr>
            <c:extLst>
              <c:ext xmlns:c16="http://schemas.microsoft.com/office/drawing/2014/chart" uri="{C3380CC4-5D6E-409C-BE32-E72D297353CC}">
                <c16:uniqueId val="{00000003-0FF8-47C5-8A9E-391654028AE4}"/>
              </c:ext>
            </c:extLst>
          </c:dPt>
          <c:dLbls>
            <c:dLbl>
              <c:idx val="0"/>
              <c:layout>
                <c:manualLayout>
                  <c:x val="0.11728403136010987"/>
                  <c:y val="-0.2082127906550397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0FF8-47C5-8A9E-391654028AE4}"/>
                </c:ext>
              </c:extLst>
            </c:dLbl>
            <c:dLbl>
              <c:idx val="1"/>
              <c:layout>
                <c:manualLayout>
                  <c:x val="-0.13540722470671632"/>
                  <c:y val="0.1912357097395325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0FF8-47C5-8A9E-391654028AE4}"/>
                </c:ext>
              </c:extLst>
            </c:dLbl>
            <c:numFmt formatCode="0.0,&quot;k&quot;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bg1"/>
                      </a:solidFill>
                    </a:ln>
                    <a:solidFill>
                      <a:schemeClr val="bg1">
                        <a:lumMod val="85000"/>
                      </a:schemeClr>
                    </a:solidFill>
                    <a:latin typeface="Bahnschrift" panose="020B0502040204020203" pitchFamily="34" charset="0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eparator> </c:separator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Reports!$A$108:$A$110</c:f>
              <c:strCache>
                <c:ptCount val="2"/>
                <c:pt idx="0">
                  <c:v>Rural</c:v>
                </c:pt>
                <c:pt idx="1">
                  <c:v>Urban</c:v>
                </c:pt>
              </c:strCache>
            </c:strRef>
          </c:cat>
          <c:val>
            <c:numRef>
              <c:f>Reports!$B$108:$B$110</c:f>
              <c:numCache>
                <c:formatCode>General</c:formatCode>
                <c:ptCount val="2"/>
                <c:pt idx="0">
                  <c:v>162019</c:v>
                </c:pt>
                <c:pt idx="1">
                  <c:v>255864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FF8-47C5-8A9E-391654028AE4}"/>
            </c:ext>
          </c:extLst>
        </c:ser>
        <c:dLbls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6.0665413129761932E-2"/>
          <c:y val="0.25852984539529339"/>
          <c:w val="0.22826006981630301"/>
          <c:h val="0.406143048648416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000" b="0" i="0" u="none" strike="noStrike" kern="1200" baseline="0">
              <a:ln>
                <a:solidFill>
                  <a:schemeClr val="bg1"/>
                </a:solidFill>
              </a:ln>
              <a:solidFill>
                <a:schemeClr val="bg1">
                  <a:lumMod val="85000"/>
                </a:schemeClr>
              </a:solidFill>
              <a:latin typeface="Bahnschrift" panose="020B0502040204020203" pitchFamily="34" charset="0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123324</xdr:colOff>
      <xdr:row>0</xdr:row>
      <xdr:rowOff>109538</xdr:rowOff>
    </xdr:from>
    <xdr:to>
      <xdr:col>21</xdr:col>
      <xdr:colOff>601579</xdr:colOff>
      <xdr:row>3</xdr:row>
      <xdr:rowOff>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096D6483-4EF1-6941-6A12-0B0CEBB0863F}"/>
            </a:ext>
          </a:extLst>
        </xdr:cNvPr>
        <xdr:cNvSpPr/>
      </xdr:nvSpPr>
      <xdr:spPr>
        <a:xfrm>
          <a:off x="123324" y="109538"/>
          <a:ext cx="13321966" cy="461962"/>
        </a:xfrm>
        <a:prstGeom prst="roundRect">
          <a:avLst/>
        </a:prstGeom>
        <a:solidFill>
          <a:srgbClr val="8497B0"/>
        </a:solidFill>
        <a:ln>
          <a:solidFill>
            <a:srgbClr val="8497B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228600</xdr:colOff>
      <xdr:row>0</xdr:row>
      <xdr:rowOff>147638</xdr:rowOff>
    </xdr:from>
    <xdr:to>
      <xdr:col>8</xdr:col>
      <xdr:colOff>466725</xdr:colOff>
      <xdr:row>2</xdr:row>
      <xdr:rowOff>147638</xdr:rowOff>
    </xdr:to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1988986E-5A7C-65F2-08C7-65E46E14382E}"/>
            </a:ext>
          </a:extLst>
        </xdr:cNvPr>
        <xdr:cNvSpPr txBox="1"/>
      </xdr:nvSpPr>
      <xdr:spPr>
        <a:xfrm>
          <a:off x="228600" y="147638"/>
          <a:ext cx="5114925" cy="3810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2800" b="1">
              <a:ln>
                <a:solidFill>
                  <a:schemeClr val="accent2">
                    <a:lumMod val="20000"/>
                    <a:lumOff val="80000"/>
                  </a:schemeClr>
                </a:solidFill>
              </a:ln>
              <a:solidFill>
                <a:schemeClr val="accent2">
                  <a:lumMod val="20000"/>
                  <a:lumOff val="80000"/>
                </a:schemeClr>
              </a:solidFill>
              <a:latin typeface="Bahnschrift" panose="020B0502040204020203" pitchFamily="34" charset="0"/>
              <a:cs typeface="PT Bold Heading" panose="02010400000000000000" pitchFamily="2" charset="-78"/>
            </a:rPr>
            <a:t>ROAD</a:t>
          </a:r>
          <a:r>
            <a:rPr lang="en-US" sz="2800" b="1" baseline="0">
              <a:ln>
                <a:solidFill>
                  <a:schemeClr val="accent2">
                    <a:lumMod val="20000"/>
                    <a:lumOff val="80000"/>
                  </a:schemeClr>
                </a:solidFill>
              </a:ln>
              <a:solidFill>
                <a:schemeClr val="accent2">
                  <a:lumMod val="20000"/>
                  <a:lumOff val="80000"/>
                </a:schemeClr>
              </a:solidFill>
              <a:latin typeface="Bahnschrift" panose="020B0502040204020203" pitchFamily="34" charset="0"/>
              <a:cs typeface="PT Bold Heading" panose="02010400000000000000" pitchFamily="2" charset="-78"/>
            </a:rPr>
            <a:t> ACCIDENT DASHBOARD</a:t>
          </a:r>
          <a:endParaRPr lang="en-US" sz="2800" b="1">
            <a:ln>
              <a:solidFill>
                <a:schemeClr val="accent2">
                  <a:lumMod val="20000"/>
                  <a:lumOff val="80000"/>
                </a:schemeClr>
              </a:solidFill>
            </a:ln>
            <a:solidFill>
              <a:schemeClr val="accent2">
                <a:lumMod val="20000"/>
                <a:lumOff val="80000"/>
              </a:schemeClr>
            </a:solidFill>
            <a:latin typeface="Bahnschrift" panose="020B0502040204020203" pitchFamily="34" charset="0"/>
            <a:cs typeface="PT Bold Heading" panose="02010400000000000000" pitchFamily="2" charset="-78"/>
          </a:endParaRPr>
        </a:p>
      </xdr:txBody>
    </xdr:sp>
    <xdr:clientData/>
  </xdr:twoCellAnchor>
  <xdr:twoCellAnchor>
    <xdr:from>
      <xdr:col>17</xdr:col>
      <xdr:colOff>187325</xdr:colOff>
      <xdr:row>0</xdr:row>
      <xdr:rowOff>128588</xdr:rowOff>
    </xdr:from>
    <xdr:to>
      <xdr:col>20</xdr:col>
      <xdr:colOff>130175</xdr:colOff>
      <xdr:row>2</xdr:row>
      <xdr:rowOff>138113</xdr:rowOff>
    </xdr:to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2B55C655-B61B-2CD5-F6FD-CCEC208CC041}"/>
            </a:ext>
          </a:extLst>
        </xdr:cNvPr>
        <xdr:cNvSpPr txBox="1"/>
      </xdr:nvSpPr>
      <xdr:spPr>
        <a:xfrm>
          <a:off x="10584614" y="128588"/>
          <a:ext cx="1777666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600" b="1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Total</a:t>
          </a:r>
          <a:r>
            <a:rPr lang="en-US" sz="1600" b="1" baseline="0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 Casualties</a:t>
          </a:r>
          <a:endParaRPr lang="en-US" sz="1600" b="1">
            <a:ln>
              <a:solidFill>
                <a:schemeClr val="accent5">
                  <a:lumMod val="20000"/>
                  <a:lumOff val="80000"/>
                </a:schemeClr>
              </a:solidFill>
            </a:ln>
            <a:solidFill>
              <a:schemeClr val="accent5">
                <a:lumMod val="20000"/>
                <a:lumOff val="80000"/>
              </a:schemeClr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19</xdr:col>
      <xdr:colOff>573505</xdr:colOff>
      <xdr:row>0</xdr:row>
      <xdr:rowOff>119063</xdr:rowOff>
    </xdr:from>
    <xdr:to>
      <xdr:col>22</xdr:col>
      <xdr:colOff>85724</xdr:colOff>
      <xdr:row>2</xdr:row>
      <xdr:rowOff>128588</xdr:rowOff>
    </xdr:to>
    <xdr:sp macro="" textlink="Reports!B8">
      <xdr:nvSpPr>
        <xdr:cNvPr id="5" name="TextBox 4">
          <a:extLst>
            <a:ext uri="{FF2B5EF4-FFF2-40B4-BE49-F238E27FC236}">
              <a16:creationId xmlns:a16="http://schemas.microsoft.com/office/drawing/2014/main" id="{B29AE0C6-416A-468B-A35D-3DBD62A345F7}"/>
            </a:ext>
          </a:extLst>
        </xdr:cNvPr>
        <xdr:cNvSpPr txBox="1"/>
      </xdr:nvSpPr>
      <xdr:spPr>
        <a:xfrm>
          <a:off x="12194005" y="119063"/>
          <a:ext cx="1347035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7A210A8-1675-447B-8FEB-CFA6293F3DCF}" type="TxLink">
            <a:rPr lang="en-US" sz="2000" b="1" i="0" u="none" strike="noStrike">
              <a:ln>
                <a:solidFill>
                  <a:schemeClr val="accent2">
                    <a:lumMod val="20000"/>
                    <a:lumOff val="80000"/>
                  </a:schemeClr>
                </a:solidFill>
              </a:ln>
              <a:solidFill>
                <a:schemeClr val="accent2">
                  <a:lumMod val="20000"/>
                  <a:lumOff val="80000"/>
                </a:schemeClr>
              </a:solidFill>
              <a:latin typeface="Bahnschrift" panose="020B0502040204020203" pitchFamily="34" charset="0"/>
              <a:cs typeface="Calibri"/>
            </a:rPr>
            <a:t>417,883</a:t>
          </a:fld>
          <a:endParaRPr lang="en-US" sz="3200" b="1">
            <a:ln>
              <a:solidFill>
                <a:schemeClr val="accent2">
                  <a:lumMod val="20000"/>
                  <a:lumOff val="80000"/>
                </a:schemeClr>
              </a:solidFill>
            </a:ln>
            <a:solidFill>
              <a:schemeClr val="accent2">
                <a:lumMod val="20000"/>
                <a:lumOff val="80000"/>
              </a:schemeClr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0</xdr:col>
      <xdr:colOff>133350</xdr:colOff>
      <xdr:row>3</xdr:row>
      <xdr:rowOff>74064</xdr:rowOff>
    </xdr:from>
    <xdr:to>
      <xdr:col>4</xdr:col>
      <xdr:colOff>19050</xdr:colOff>
      <xdr:row>10</xdr:row>
      <xdr:rowOff>167028</xdr:rowOff>
    </xdr:to>
    <xdr:sp macro="" textlink="">
      <xdr:nvSpPr>
        <xdr:cNvPr id="6" name="Rectangle: Rounded Corners 5">
          <a:extLst>
            <a:ext uri="{FF2B5EF4-FFF2-40B4-BE49-F238E27FC236}">
              <a16:creationId xmlns:a16="http://schemas.microsoft.com/office/drawing/2014/main" id="{8EE23F8A-E15D-63EF-DFDA-077074EC000B}"/>
            </a:ext>
          </a:extLst>
        </xdr:cNvPr>
        <xdr:cNvSpPr/>
      </xdr:nvSpPr>
      <xdr:spPr>
        <a:xfrm>
          <a:off x="133350" y="645564"/>
          <a:ext cx="2332121" cy="1426464"/>
        </a:xfrm>
        <a:prstGeom prst="roundRect">
          <a:avLst>
            <a:gd name="adj" fmla="val 7143"/>
          </a:avLst>
        </a:prstGeom>
        <a:solidFill>
          <a:srgbClr val="8497B0"/>
        </a:solidFill>
        <a:ln>
          <a:solidFill>
            <a:srgbClr val="8497B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105527</xdr:colOff>
      <xdr:row>3</xdr:row>
      <xdr:rowOff>73632</xdr:rowOff>
    </xdr:from>
    <xdr:to>
      <xdr:col>7</xdr:col>
      <xdr:colOff>602832</xdr:colOff>
      <xdr:row>10</xdr:row>
      <xdr:rowOff>167460</xdr:rowOff>
    </xdr:to>
    <xdr:sp macro="" textlink="">
      <xdr:nvSpPr>
        <xdr:cNvPr id="7" name="Rectangle: Rounded Corners 6">
          <a:extLst>
            <a:ext uri="{FF2B5EF4-FFF2-40B4-BE49-F238E27FC236}">
              <a16:creationId xmlns:a16="http://schemas.microsoft.com/office/drawing/2014/main" id="{C9DEBA42-4508-4C77-878F-CA3A4F2BA9D5}"/>
            </a:ext>
          </a:extLst>
        </xdr:cNvPr>
        <xdr:cNvSpPr/>
      </xdr:nvSpPr>
      <xdr:spPr>
        <a:xfrm>
          <a:off x="2551948" y="645132"/>
          <a:ext cx="2332121" cy="1427328"/>
        </a:xfrm>
        <a:prstGeom prst="roundRect">
          <a:avLst>
            <a:gd name="adj" fmla="val 5199"/>
          </a:avLst>
        </a:prstGeom>
        <a:solidFill>
          <a:srgbClr val="8497B0"/>
        </a:solidFill>
        <a:ln>
          <a:solidFill>
            <a:srgbClr val="8497B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77704</xdr:colOff>
      <xdr:row>3</xdr:row>
      <xdr:rowOff>73632</xdr:rowOff>
    </xdr:from>
    <xdr:to>
      <xdr:col>11</xdr:col>
      <xdr:colOff>575009</xdr:colOff>
      <xdr:row>10</xdr:row>
      <xdr:rowOff>167460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5818BC8D-1DE7-4EEF-AA81-31C8712BD040}"/>
            </a:ext>
          </a:extLst>
        </xdr:cNvPr>
        <xdr:cNvSpPr/>
      </xdr:nvSpPr>
      <xdr:spPr>
        <a:xfrm>
          <a:off x="4970546" y="645132"/>
          <a:ext cx="2332121" cy="1427328"/>
        </a:xfrm>
        <a:prstGeom prst="roundRect">
          <a:avLst>
            <a:gd name="adj" fmla="val 4243"/>
          </a:avLst>
        </a:prstGeom>
        <a:solidFill>
          <a:srgbClr val="8497B0"/>
        </a:solidFill>
        <a:ln>
          <a:solidFill>
            <a:srgbClr val="8497B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285750</xdr:colOff>
      <xdr:row>3</xdr:row>
      <xdr:rowOff>56026</xdr:rowOff>
    </xdr:from>
    <xdr:to>
      <xdr:col>3</xdr:col>
      <xdr:colOff>228600</xdr:colOff>
      <xdr:row>5</xdr:row>
      <xdr:rowOff>65551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8D317FB-B870-4145-BA8A-14FF5C0F367D}"/>
            </a:ext>
          </a:extLst>
        </xdr:cNvPr>
        <xdr:cNvSpPr txBox="1"/>
      </xdr:nvSpPr>
      <xdr:spPr>
        <a:xfrm>
          <a:off x="285750" y="627526"/>
          <a:ext cx="1777666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Fatal Casualties</a:t>
          </a:r>
        </a:p>
      </xdr:txBody>
    </xdr:sp>
    <xdr:clientData/>
  </xdr:twoCellAnchor>
  <xdr:twoCellAnchor>
    <xdr:from>
      <xdr:col>0</xdr:col>
      <xdr:colOff>123324</xdr:colOff>
      <xdr:row>6</xdr:row>
      <xdr:rowOff>109670</xdr:rowOff>
    </xdr:from>
    <xdr:to>
      <xdr:col>2</xdr:col>
      <xdr:colOff>247149</xdr:colOff>
      <xdr:row>8</xdr:row>
      <xdr:rowOff>119195</xdr:rowOff>
    </xdr:to>
    <xdr:sp macro="" textlink="Reports!E11">
      <xdr:nvSpPr>
        <xdr:cNvPr id="11" name="TextBox 10">
          <a:extLst>
            <a:ext uri="{FF2B5EF4-FFF2-40B4-BE49-F238E27FC236}">
              <a16:creationId xmlns:a16="http://schemas.microsoft.com/office/drawing/2014/main" id="{2707B1FE-A9B3-4703-8E3F-467CF0FF5E76}"/>
            </a:ext>
          </a:extLst>
        </xdr:cNvPr>
        <xdr:cNvSpPr txBox="1"/>
      </xdr:nvSpPr>
      <xdr:spPr>
        <a:xfrm>
          <a:off x="123324" y="1252670"/>
          <a:ext cx="1347036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D3C87FAC-61B1-434E-9838-B6AACD7BF726}" type="TxLink">
            <a:rPr lang="en-US" sz="2400" b="1" i="0" u="none" strike="noStrike">
              <a:ln>
                <a:solidFill>
                  <a:schemeClr val="bg1"/>
                </a:solidFill>
              </a:ln>
              <a:solidFill>
                <a:schemeClr val="bg1"/>
              </a:solidFill>
              <a:latin typeface="Calibri"/>
              <a:cs typeface="Calibri"/>
            </a:rPr>
            <a:t>7,135</a:t>
          </a:fld>
          <a:endParaRPr lang="en-US" sz="6000" b="1">
            <a:ln>
              <a:solidFill>
                <a:schemeClr val="bg1"/>
              </a:solidFill>
            </a:ln>
            <a:solidFill>
              <a:schemeClr val="bg1"/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2</xdr:col>
      <xdr:colOff>76200</xdr:colOff>
      <xdr:row>5</xdr:row>
      <xdr:rowOff>51471</xdr:rowOff>
    </xdr:from>
    <xdr:to>
      <xdr:col>4</xdr:col>
      <xdr:colOff>19050</xdr:colOff>
      <xdr:row>10</xdr:row>
      <xdr:rowOff>84809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189C22A7-0B69-4A69-A27C-2A2BDC1A1F1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320675</xdr:colOff>
      <xdr:row>6</xdr:row>
      <xdr:rowOff>169868</xdr:rowOff>
    </xdr:from>
    <xdr:to>
      <xdr:col>3</xdr:col>
      <xdr:colOff>434975</xdr:colOff>
      <xdr:row>8</xdr:row>
      <xdr:rowOff>103193</xdr:rowOff>
    </xdr:to>
    <xdr:sp macro="" textlink="Reports!F11">
      <xdr:nvSpPr>
        <xdr:cNvPr id="13" name="TextBox 12">
          <a:extLst>
            <a:ext uri="{FF2B5EF4-FFF2-40B4-BE49-F238E27FC236}">
              <a16:creationId xmlns:a16="http://schemas.microsoft.com/office/drawing/2014/main" id="{6C1A18E7-C24F-4871-82F7-94565B371E03}"/>
            </a:ext>
          </a:extLst>
        </xdr:cNvPr>
        <xdr:cNvSpPr txBox="1"/>
      </xdr:nvSpPr>
      <xdr:spPr>
        <a:xfrm>
          <a:off x="1543886" y="1312868"/>
          <a:ext cx="72590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0B4CA490-ECCC-4544-986C-8A8B3E3AF90F}" type="TxLink">
            <a:rPr lang="en-US" sz="1050" b="1" i="0" u="none" strike="noStrike">
              <a:ln>
                <a:solidFill>
                  <a:schemeClr val="bg1"/>
                </a:solidFill>
              </a:ln>
              <a:solidFill>
                <a:schemeClr val="bg1"/>
              </a:solidFill>
              <a:latin typeface="Calibri"/>
              <a:cs typeface="Calibri"/>
            </a:rPr>
            <a:t>1.7%</a:t>
          </a:fld>
          <a:endParaRPr lang="en-US" sz="5400" b="1">
            <a:ln>
              <a:solidFill>
                <a:schemeClr val="bg1"/>
              </a:solidFill>
            </a:ln>
            <a:solidFill>
              <a:schemeClr val="bg1"/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4</xdr:col>
      <xdr:colOff>231775</xdr:colOff>
      <xdr:row>3</xdr:row>
      <xdr:rowOff>56026</xdr:rowOff>
    </xdr:from>
    <xdr:to>
      <xdr:col>7</xdr:col>
      <xdr:colOff>174625</xdr:colOff>
      <xdr:row>5</xdr:row>
      <xdr:rowOff>65551</xdr:rowOff>
    </xdr:to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8953B617-89F4-4B9C-95C1-E98EAADC7B83}"/>
            </a:ext>
          </a:extLst>
        </xdr:cNvPr>
        <xdr:cNvSpPr txBox="1"/>
      </xdr:nvSpPr>
      <xdr:spPr>
        <a:xfrm>
          <a:off x="2678196" y="627526"/>
          <a:ext cx="1777666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Serious Casualties</a:t>
          </a:r>
        </a:p>
      </xdr:txBody>
    </xdr:sp>
    <xdr:clientData/>
  </xdr:twoCellAnchor>
  <xdr:twoCellAnchor>
    <xdr:from>
      <xdr:col>8</xdr:col>
      <xdr:colOff>333375</xdr:colOff>
      <xdr:row>3</xdr:row>
      <xdr:rowOff>56026</xdr:rowOff>
    </xdr:from>
    <xdr:to>
      <xdr:col>11</xdr:col>
      <xdr:colOff>276225</xdr:colOff>
      <xdr:row>5</xdr:row>
      <xdr:rowOff>65551</xdr:rowOff>
    </xdr:to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A0570A08-2BAD-4726-B714-06F107B0B205}"/>
            </a:ext>
          </a:extLst>
        </xdr:cNvPr>
        <xdr:cNvSpPr txBox="1"/>
      </xdr:nvSpPr>
      <xdr:spPr>
        <a:xfrm>
          <a:off x="5226217" y="627526"/>
          <a:ext cx="1777666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Slight Casualties</a:t>
          </a:r>
        </a:p>
      </xdr:txBody>
    </xdr:sp>
    <xdr:clientData/>
  </xdr:twoCellAnchor>
  <xdr:twoCellAnchor>
    <xdr:from>
      <xdr:col>4</xdr:col>
      <xdr:colOff>129117</xdr:colOff>
      <xdr:row>6</xdr:row>
      <xdr:rowOff>111385</xdr:rowOff>
    </xdr:from>
    <xdr:to>
      <xdr:col>6</xdr:col>
      <xdr:colOff>252942</xdr:colOff>
      <xdr:row>8</xdr:row>
      <xdr:rowOff>120910</xdr:rowOff>
    </xdr:to>
    <xdr:sp macro="" textlink="Reports!E14">
      <xdr:nvSpPr>
        <xdr:cNvPr id="17" name="TextBox 16">
          <a:extLst>
            <a:ext uri="{FF2B5EF4-FFF2-40B4-BE49-F238E27FC236}">
              <a16:creationId xmlns:a16="http://schemas.microsoft.com/office/drawing/2014/main" id="{E73DF934-366B-45AA-B676-CF7716ABA5D2}"/>
            </a:ext>
          </a:extLst>
        </xdr:cNvPr>
        <xdr:cNvSpPr txBox="1"/>
      </xdr:nvSpPr>
      <xdr:spPr>
        <a:xfrm>
          <a:off x="2575538" y="1254385"/>
          <a:ext cx="1347036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E3E7704D-3497-40C4-8656-8FEE8B80A2E7}" type="TxLink">
            <a:rPr lang="en-US" sz="2400" b="1" i="0" u="none" strike="noStrike">
              <a:ln>
                <a:solidFill>
                  <a:schemeClr val="bg1"/>
                </a:solidFill>
              </a:ln>
              <a:solidFill>
                <a:schemeClr val="bg1"/>
              </a:solidFill>
              <a:latin typeface="Bahnschrift" panose="020B0502040204020203" pitchFamily="34" charset="0"/>
              <a:cs typeface="Calibri"/>
            </a:rPr>
            <a:t>59,312</a:t>
          </a:fld>
          <a:endParaRPr lang="en-US" sz="11500" b="1">
            <a:ln>
              <a:solidFill>
                <a:schemeClr val="bg1"/>
              </a:solidFill>
            </a:ln>
            <a:solidFill>
              <a:schemeClr val="bg1"/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8</xdr:col>
      <xdr:colOff>179305</xdr:colOff>
      <xdr:row>6</xdr:row>
      <xdr:rowOff>111385</xdr:rowOff>
    </xdr:from>
    <xdr:to>
      <xdr:col>10</xdr:col>
      <xdr:colOff>303130</xdr:colOff>
      <xdr:row>8</xdr:row>
      <xdr:rowOff>120910</xdr:rowOff>
    </xdr:to>
    <xdr:sp macro="" textlink="Reports!E17">
      <xdr:nvSpPr>
        <xdr:cNvPr id="18" name="TextBox 17">
          <a:extLst>
            <a:ext uri="{FF2B5EF4-FFF2-40B4-BE49-F238E27FC236}">
              <a16:creationId xmlns:a16="http://schemas.microsoft.com/office/drawing/2014/main" id="{AEADFAE4-E13B-4FC8-9102-600BB93B04C8}"/>
            </a:ext>
          </a:extLst>
        </xdr:cNvPr>
        <xdr:cNvSpPr txBox="1"/>
      </xdr:nvSpPr>
      <xdr:spPr>
        <a:xfrm>
          <a:off x="5072147" y="1254385"/>
          <a:ext cx="1347036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84946781-F243-4378-9723-684FD1EFB36F}" type="TxLink">
            <a:rPr lang="en-US" sz="2400" b="1" i="0" u="none" strike="noStrike">
              <a:ln>
                <a:solidFill>
                  <a:schemeClr val="bg1"/>
                </a:solidFill>
              </a:ln>
              <a:solidFill>
                <a:schemeClr val="bg1"/>
              </a:solidFill>
              <a:latin typeface="Bahnschrift" panose="020B0502040204020203" pitchFamily="34" charset="0"/>
              <a:cs typeface="Calibri"/>
            </a:rPr>
            <a:t>351,436</a:t>
          </a:fld>
          <a:endParaRPr lang="en-US" sz="11500" b="1">
            <a:ln>
              <a:solidFill>
                <a:schemeClr val="bg1"/>
              </a:solidFill>
            </a:ln>
            <a:solidFill>
              <a:schemeClr val="bg1"/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6</xdr:col>
      <xdr:colOff>232833</xdr:colOff>
      <xdr:row>5</xdr:row>
      <xdr:rowOff>80047</xdr:rowOff>
    </xdr:from>
    <xdr:to>
      <xdr:col>8</xdr:col>
      <xdr:colOff>82550</xdr:colOff>
      <xdr:row>10</xdr:row>
      <xdr:rowOff>56233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20C40EDE-CB6E-4013-80EF-9B40C191747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6</xdr:col>
      <xdr:colOff>409575</xdr:colOff>
      <xdr:row>6</xdr:row>
      <xdr:rowOff>169868</xdr:rowOff>
    </xdr:from>
    <xdr:to>
      <xdr:col>7</xdr:col>
      <xdr:colOff>523875</xdr:colOff>
      <xdr:row>8</xdr:row>
      <xdr:rowOff>103193</xdr:rowOff>
    </xdr:to>
    <xdr:sp macro="" textlink="Reports!F14">
      <xdr:nvSpPr>
        <xdr:cNvPr id="24" name="TextBox 23">
          <a:extLst>
            <a:ext uri="{FF2B5EF4-FFF2-40B4-BE49-F238E27FC236}">
              <a16:creationId xmlns:a16="http://schemas.microsoft.com/office/drawing/2014/main" id="{DEB5C317-A37F-451B-B918-8677D99694FF}"/>
            </a:ext>
          </a:extLst>
        </xdr:cNvPr>
        <xdr:cNvSpPr txBox="1"/>
      </xdr:nvSpPr>
      <xdr:spPr>
        <a:xfrm>
          <a:off x="4079207" y="1312868"/>
          <a:ext cx="72590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CFC1F21C-6713-441E-9B46-857BD9C347F8}" type="TxLink">
            <a:rPr lang="en-US" sz="1050" b="1" i="0" u="none" strike="noStrike">
              <a:ln>
                <a:solidFill>
                  <a:schemeClr val="bg1"/>
                </a:solidFill>
              </a:ln>
              <a:solidFill>
                <a:schemeClr val="bg1"/>
              </a:solidFill>
              <a:latin typeface="Bahnschrift" panose="020B0502040204020203" pitchFamily="34" charset="0"/>
              <a:cs typeface="Calibri"/>
            </a:rPr>
            <a:t>14.2%</a:t>
          </a:fld>
          <a:endParaRPr lang="en-US" sz="4800" b="1">
            <a:ln>
              <a:solidFill>
                <a:schemeClr val="bg1"/>
              </a:solidFill>
            </a:ln>
            <a:solidFill>
              <a:schemeClr val="bg1"/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10</xdr:col>
      <xdr:colOff>333375</xdr:colOff>
      <xdr:row>5</xdr:row>
      <xdr:rowOff>46043</xdr:rowOff>
    </xdr:from>
    <xdr:to>
      <xdr:col>12</xdr:col>
      <xdr:colOff>0</xdr:colOff>
      <xdr:row>10</xdr:row>
      <xdr:rowOff>90238</xdr:rowOff>
    </xdr:to>
    <xdr:graphicFrame macro="">
      <xdr:nvGraphicFramePr>
        <xdr:cNvPr id="25" name="Chart 24">
          <a:extLst>
            <a:ext uri="{FF2B5EF4-FFF2-40B4-BE49-F238E27FC236}">
              <a16:creationId xmlns:a16="http://schemas.microsoft.com/office/drawing/2014/main" id="{20266365-514B-42C5-BE25-FFCE44F5FD3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429684</xdr:colOff>
      <xdr:row>6</xdr:row>
      <xdr:rowOff>187585</xdr:rowOff>
    </xdr:from>
    <xdr:to>
      <xdr:col>11</xdr:col>
      <xdr:colOff>543984</xdr:colOff>
      <xdr:row>8</xdr:row>
      <xdr:rowOff>120910</xdr:rowOff>
    </xdr:to>
    <xdr:sp macro="" textlink="Reports!F17">
      <xdr:nvSpPr>
        <xdr:cNvPr id="26" name="TextBox 25">
          <a:extLst>
            <a:ext uri="{FF2B5EF4-FFF2-40B4-BE49-F238E27FC236}">
              <a16:creationId xmlns:a16="http://schemas.microsoft.com/office/drawing/2014/main" id="{0878EC57-FFFD-469C-A4DE-8C599F6770C3}"/>
            </a:ext>
          </a:extLst>
        </xdr:cNvPr>
        <xdr:cNvSpPr txBox="1"/>
      </xdr:nvSpPr>
      <xdr:spPr>
        <a:xfrm>
          <a:off x="6545737" y="1330585"/>
          <a:ext cx="725905" cy="3143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2977672D-E6FA-4C9D-A7E9-65497FF587CF}" type="TxLink">
            <a:rPr lang="en-US" sz="1050" b="1" i="0" u="none" strike="noStrike">
              <a:ln>
                <a:solidFill>
                  <a:schemeClr val="bg1"/>
                </a:solidFill>
              </a:ln>
              <a:solidFill>
                <a:schemeClr val="bg1"/>
              </a:solidFill>
              <a:latin typeface="Bahnschrift" panose="020B0502040204020203" pitchFamily="34" charset="0"/>
              <a:cs typeface="Calibri"/>
            </a:rPr>
            <a:t>84.1%</a:t>
          </a:fld>
          <a:endParaRPr lang="en-US" sz="4400" b="1">
            <a:ln>
              <a:solidFill>
                <a:schemeClr val="bg1"/>
              </a:solidFill>
            </a:ln>
            <a:solidFill>
              <a:schemeClr val="bg1"/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0</xdr:col>
      <xdr:colOff>133351</xdr:colOff>
      <xdr:row>11</xdr:row>
      <xdr:rowOff>81502</xdr:rowOff>
    </xdr:from>
    <xdr:to>
      <xdr:col>7</xdr:col>
      <xdr:colOff>244476</xdr:colOff>
      <xdr:row>26</xdr:row>
      <xdr:rowOff>150082</xdr:rowOff>
    </xdr:to>
    <xdr:sp macro="" textlink="">
      <xdr:nvSpPr>
        <xdr:cNvPr id="27" name="Rectangle: Rounded Corners 26">
          <a:extLst>
            <a:ext uri="{FF2B5EF4-FFF2-40B4-BE49-F238E27FC236}">
              <a16:creationId xmlns:a16="http://schemas.microsoft.com/office/drawing/2014/main" id="{CB0FEB18-50AC-4A98-8A20-9322D7D3E36C}"/>
            </a:ext>
          </a:extLst>
        </xdr:cNvPr>
        <xdr:cNvSpPr/>
      </xdr:nvSpPr>
      <xdr:spPr>
        <a:xfrm>
          <a:off x="133351" y="2177002"/>
          <a:ext cx="4392362" cy="2926080"/>
        </a:xfrm>
        <a:prstGeom prst="roundRect">
          <a:avLst>
            <a:gd name="adj" fmla="val 4737"/>
          </a:avLst>
        </a:prstGeom>
        <a:solidFill>
          <a:srgbClr val="8497B0"/>
        </a:solidFill>
        <a:ln>
          <a:solidFill>
            <a:srgbClr val="8497B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0</xdr:col>
      <xdr:colOff>285750</xdr:colOff>
      <xdr:row>13</xdr:row>
      <xdr:rowOff>25366</xdr:rowOff>
    </xdr:from>
    <xdr:to>
      <xdr:col>7</xdr:col>
      <xdr:colOff>169445</xdr:colOff>
      <xdr:row>26</xdr:row>
      <xdr:rowOff>0</xdr:rowOff>
    </xdr:to>
    <xdr:graphicFrame macro="">
      <xdr:nvGraphicFramePr>
        <xdr:cNvPr id="28" name="Chart 27">
          <a:extLst>
            <a:ext uri="{FF2B5EF4-FFF2-40B4-BE49-F238E27FC236}">
              <a16:creationId xmlns:a16="http://schemas.microsoft.com/office/drawing/2014/main" id="{E5582D7D-1CDA-441F-A1B4-C4FC69D191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610268</xdr:colOff>
      <xdr:row>11</xdr:row>
      <xdr:rowOff>6066</xdr:rowOff>
    </xdr:from>
    <xdr:to>
      <xdr:col>7</xdr:col>
      <xdr:colOff>243138</xdr:colOff>
      <xdr:row>13</xdr:row>
      <xdr:rowOff>15591</xdr:rowOff>
    </xdr:to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3851C2C6-69D6-4BC0-B096-792F1B2A1316}"/>
            </a:ext>
          </a:extLst>
        </xdr:cNvPr>
        <xdr:cNvSpPr txBox="1"/>
      </xdr:nvSpPr>
      <xdr:spPr>
        <a:xfrm>
          <a:off x="610268" y="2101566"/>
          <a:ext cx="3914107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1200" b="1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CY Casualties vs</a:t>
          </a:r>
          <a:r>
            <a:rPr lang="en-US" sz="1200" b="1" baseline="0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 PY Casualties Monthly Trend</a:t>
          </a:r>
          <a:endParaRPr lang="en-US" sz="1200" b="1">
            <a:ln>
              <a:solidFill>
                <a:schemeClr val="accent5">
                  <a:lumMod val="20000"/>
                  <a:lumOff val="80000"/>
                </a:schemeClr>
              </a:solidFill>
            </a:ln>
            <a:solidFill>
              <a:schemeClr val="accent5">
                <a:lumMod val="20000"/>
                <a:lumOff val="80000"/>
              </a:schemeClr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7</xdr:col>
      <xdr:colOff>358810</xdr:colOff>
      <xdr:row>11</xdr:row>
      <xdr:rowOff>81502</xdr:rowOff>
    </xdr:from>
    <xdr:to>
      <xdr:col>14</xdr:col>
      <xdr:colOff>466693</xdr:colOff>
      <xdr:row>26</xdr:row>
      <xdr:rowOff>150082</xdr:rowOff>
    </xdr:to>
    <xdr:sp macro="" textlink="">
      <xdr:nvSpPr>
        <xdr:cNvPr id="48" name="Rectangle: Rounded Corners 47">
          <a:extLst>
            <a:ext uri="{FF2B5EF4-FFF2-40B4-BE49-F238E27FC236}">
              <a16:creationId xmlns:a16="http://schemas.microsoft.com/office/drawing/2014/main" id="{68D15869-B146-4640-BA77-2FE502B7B107}"/>
            </a:ext>
          </a:extLst>
        </xdr:cNvPr>
        <xdr:cNvSpPr/>
      </xdr:nvSpPr>
      <xdr:spPr>
        <a:xfrm>
          <a:off x="4640047" y="2177002"/>
          <a:ext cx="4389120" cy="2926080"/>
        </a:xfrm>
        <a:prstGeom prst="roundRect">
          <a:avLst>
            <a:gd name="adj" fmla="val 4737"/>
          </a:avLst>
        </a:prstGeom>
        <a:solidFill>
          <a:srgbClr val="8497B0"/>
        </a:solidFill>
        <a:ln>
          <a:solidFill>
            <a:srgbClr val="8497B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8</xdr:col>
      <xdr:colOff>59907</xdr:colOff>
      <xdr:row>11</xdr:row>
      <xdr:rowOff>6066</xdr:rowOff>
    </xdr:from>
    <xdr:to>
      <xdr:col>13</xdr:col>
      <xdr:colOff>375067</xdr:colOff>
      <xdr:row>13</xdr:row>
      <xdr:rowOff>15591</xdr:rowOff>
    </xdr:to>
    <xdr:sp macro="" textlink="">
      <xdr:nvSpPr>
        <xdr:cNvPr id="49" name="TextBox 48">
          <a:extLst>
            <a:ext uri="{FF2B5EF4-FFF2-40B4-BE49-F238E27FC236}">
              <a16:creationId xmlns:a16="http://schemas.microsoft.com/office/drawing/2014/main" id="{C32DC345-01CD-4AF0-B8A0-A6C7A986D084}"/>
            </a:ext>
          </a:extLst>
        </xdr:cNvPr>
        <xdr:cNvSpPr txBox="1"/>
      </xdr:nvSpPr>
      <xdr:spPr>
        <a:xfrm>
          <a:off x="4952749" y="2101566"/>
          <a:ext cx="3373186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1200" b="1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Total Casualties With</a:t>
          </a:r>
          <a:r>
            <a:rPr lang="en-US" sz="1200" b="1" baseline="0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 Respect To Day of Week</a:t>
          </a:r>
          <a:endParaRPr lang="en-US" sz="1200" b="1">
            <a:ln>
              <a:solidFill>
                <a:schemeClr val="accent5">
                  <a:lumMod val="20000"/>
                  <a:lumOff val="80000"/>
                </a:schemeClr>
              </a:solidFill>
            </a:ln>
            <a:solidFill>
              <a:schemeClr val="accent5">
                <a:lumMod val="20000"/>
                <a:lumOff val="80000"/>
              </a:schemeClr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7</xdr:col>
      <xdr:colOff>386263</xdr:colOff>
      <xdr:row>13</xdr:row>
      <xdr:rowOff>10550</xdr:rowOff>
    </xdr:from>
    <xdr:to>
      <xdr:col>14</xdr:col>
      <xdr:colOff>466693</xdr:colOff>
      <xdr:row>26</xdr:row>
      <xdr:rowOff>0</xdr:rowOff>
    </xdr:to>
    <xdr:graphicFrame macro="">
      <xdr:nvGraphicFramePr>
        <xdr:cNvPr id="50" name="Chart 49">
          <a:extLst>
            <a:ext uri="{FF2B5EF4-FFF2-40B4-BE49-F238E27FC236}">
              <a16:creationId xmlns:a16="http://schemas.microsoft.com/office/drawing/2014/main" id="{08316D0E-EDAD-4EEE-982F-B96C94D030A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14</xdr:col>
      <xdr:colOff>581026</xdr:colOff>
      <xdr:row>11</xdr:row>
      <xdr:rowOff>81502</xdr:rowOff>
    </xdr:from>
    <xdr:to>
      <xdr:col>21</xdr:col>
      <xdr:colOff>539416</xdr:colOff>
      <xdr:row>26</xdr:row>
      <xdr:rowOff>150082</xdr:rowOff>
    </xdr:to>
    <xdr:sp macro="" textlink="">
      <xdr:nvSpPr>
        <xdr:cNvPr id="52" name="Rectangle: Rounded Corners 51">
          <a:extLst>
            <a:ext uri="{FF2B5EF4-FFF2-40B4-BE49-F238E27FC236}">
              <a16:creationId xmlns:a16="http://schemas.microsoft.com/office/drawing/2014/main" id="{A3DF2FDC-A8D9-41FA-A725-E0C0725E8313}"/>
            </a:ext>
          </a:extLst>
        </xdr:cNvPr>
        <xdr:cNvSpPr/>
      </xdr:nvSpPr>
      <xdr:spPr>
        <a:xfrm>
          <a:off x="9143500" y="2177002"/>
          <a:ext cx="4239627" cy="2926080"/>
        </a:xfrm>
        <a:prstGeom prst="roundRect">
          <a:avLst>
            <a:gd name="adj" fmla="val 4737"/>
          </a:avLst>
        </a:prstGeom>
        <a:solidFill>
          <a:srgbClr val="8497B0"/>
        </a:solidFill>
        <a:ln>
          <a:solidFill>
            <a:srgbClr val="8497B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15</xdr:col>
      <xdr:colOff>63500</xdr:colOff>
      <xdr:row>13</xdr:row>
      <xdr:rowOff>25366</xdr:rowOff>
    </xdr:from>
    <xdr:to>
      <xdr:col>21</xdr:col>
      <xdr:colOff>463384</xdr:colOff>
      <xdr:row>26</xdr:row>
      <xdr:rowOff>150082</xdr:rowOff>
    </xdr:to>
    <xdr:graphicFrame macro="">
      <xdr:nvGraphicFramePr>
        <xdr:cNvPr id="53" name="Chart 52">
          <a:extLst>
            <a:ext uri="{FF2B5EF4-FFF2-40B4-BE49-F238E27FC236}">
              <a16:creationId xmlns:a16="http://schemas.microsoft.com/office/drawing/2014/main" id="{1540E094-DEBE-45B1-B515-31986D217BC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16</xdr:col>
      <xdr:colOff>246647</xdr:colOff>
      <xdr:row>11</xdr:row>
      <xdr:rowOff>6066</xdr:rowOff>
    </xdr:from>
    <xdr:to>
      <xdr:col>20</xdr:col>
      <xdr:colOff>392864</xdr:colOff>
      <xdr:row>13</xdr:row>
      <xdr:rowOff>15591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0C4502F8-BD19-461A-A717-286252B22C6A}"/>
            </a:ext>
          </a:extLst>
        </xdr:cNvPr>
        <xdr:cNvSpPr txBox="1"/>
      </xdr:nvSpPr>
      <xdr:spPr>
        <a:xfrm>
          <a:off x="10032331" y="2101566"/>
          <a:ext cx="2592638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1200" b="1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Top 10 Districts By Total Casualties</a:t>
          </a:r>
        </a:p>
      </xdr:txBody>
    </xdr:sp>
    <xdr:clientData/>
  </xdr:twoCellAnchor>
  <xdr:twoCellAnchor>
    <xdr:from>
      <xdr:col>12</xdr:col>
      <xdr:colOff>288925</xdr:colOff>
      <xdr:row>0</xdr:row>
      <xdr:rowOff>128588</xdr:rowOff>
    </xdr:from>
    <xdr:to>
      <xdr:col>15</xdr:col>
      <xdr:colOff>231775</xdr:colOff>
      <xdr:row>2</xdr:row>
      <xdr:rowOff>138113</xdr:rowOff>
    </xdr:to>
    <xdr:sp macro="" textlink="">
      <xdr:nvSpPr>
        <xdr:cNvPr id="56" name="TextBox 55">
          <a:extLst>
            <a:ext uri="{FF2B5EF4-FFF2-40B4-BE49-F238E27FC236}">
              <a16:creationId xmlns:a16="http://schemas.microsoft.com/office/drawing/2014/main" id="{16CDF79A-E6B2-4998-9454-663FFB64DDBA}"/>
            </a:ext>
          </a:extLst>
        </xdr:cNvPr>
        <xdr:cNvSpPr txBox="1"/>
      </xdr:nvSpPr>
      <xdr:spPr>
        <a:xfrm>
          <a:off x="7628188" y="128588"/>
          <a:ext cx="1777666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600" b="1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Total</a:t>
          </a:r>
          <a:r>
            <a:rPr lang="en-US" sz="1600" b="1" baseline="0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 Accidents</a:t>
          </a:r>
          <a:endParaRPr lang="en-US" sz="1600" b="1">
            <a:ln>
              <a:solidFill>
                <a:schemeClr val="accent5">
                  <a:lumMod val="20000"/>
                  <a:lumOff val="80000"/>
                </a:schemeClr>
              </a:solidFill>
            </a:ln>
            <a:solidFill>
              <a:schemeClr val="accent5">
                <a:lumMod val="20000"/>
                <a:lumOff val="80000"/>
              </a:schemeClr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15</xdr:col>
      <xdr:colOff>63500</xdr:colOff>
      <xdr:row>0</xdr:row>
      <xdr:rowOff>119063</xdr:rowOff>
    </xdr:from>
    <xdr:to>
      <xdr:col>17</xdr:col>
      <xdr:colOff>187325</xdr:colOff>
      <xdr:row>2</xdr:row>
      <xdr:rowOff>128588</xdr:rowOff>
    </xdr:to>
    <xdr:sp macro="" textlink="Reports!B4">
      <xdr:nvSpPr>
        <xdr:cNvPr id="57" name="TextBox 56">
          <a:extLst>
            <a:ext uri="{FF2B5EF4-FFF2-40B4-BE49-F238E27FC236}">
              <a16:creationId xmlns:a16="http://schemas.microsoft.com/office/drawing/2014/main" id="{093CD4BD-68A2-4454-9C4D-B83E09E6AC21}"/>
            </a:ext>
          </a:extLst>
        </xdr:cNvPr>
        <xdr:cNvSpPr txBox="1"/>
      </xdr:nvSpPr>
      <xdr:spPr>
        <a:xfrm>
          <a:off x="9237579" y="119063"/>
          <a:ext cx="1347035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EBFD559B-3D31-4757-9783-1D3627CA817A}" type="TxLink">
            <a:rPr lang="en-US" sz="2000" b="1" i="0" u="none" strike="noStrike">
              <a:ln>
                <a:solidFill>
                  <a:schemeClr val="accent2">
                    <a:lumMod val="20000"/>
                    <a:lumOff val="80000"/>
                  </a:schemeClr>
                </a:solidFill>
              </a:ln>
              <a:solidFill>
                <a:schemeClr val="accent2">
                  <a:lumMod val="20000"/>
                  <a:lumOff val="80000"/>
                </a:schemeClr>
              </a:solidFill>
              <a:latin typeface="Bahnschrift" panose="020B0502040204020203" pitchFamily="34" charset="0"/>
              <a:cs typeface="Calibri"/>
            </a:rPr>
            <a:t>307,973</a:t>
          </a:fld>
          <a:endParaRPr lang="en-US" sz="5400" b="1">
            <a:ln>
              <a:solidFill>
                <a:schemeClr val="accent2">
                  <a:lumMod val="20000"/>
                  <a:lumOff val="80000"/>
                </a:schemeClr>
              </a:solidFill>
            </a:ln>
            <a:solidFill>
              <a:schemeClr val="accent2">
                <a:lumMod val="20000"/>
                <a:lumOff val="80000"/>
              </a:schemeClr>
            </a:solidFill>
            <a:latin typeface="Bahnschrift" panose="020B0502040204020203" pitchFamily="34" charset="0"/>
          </a:endParaRPr>
        </a:p>
      </xdr:txBody>
    </xdr:sp>
    <xdr:clientData/>
  </xdr:twoCellAnchor>
  <xdr:twoCellAnchor>
    <xdr:from>
      <xdr:col>12</xdr:col>
      <xdr:colOff>49881</xdr:colOff>
      <xdr:row>3</xdr:row>
      <xdr:rowOff>73632</xdr:rowOff>
    </xdr:from>
    <xdr:to>
      <xdr:col>15</xdr:col>
      <xdr:colOff>601328</xdr:colOff>
      <xdr:row>10</xdr:row>
      <xdr:rowOff>167460</xdr:rowOff>
    </xdr:to>
    <xdr:sp macro="" textlink="">
      <xdr:nvSpPr>
        <xdr:cNvPr id="58" name="Rectangle: Rounded Corners 57">
          <a:extLst>
            <a:ext uri="{FF2B5EF4-FFF2-40B4-BE49-F238E27FC236}">
              <a16:creationId xmlns:a16="http://schemas.microsoft.com/office/drawing/2014/main" id="{1197D05C-6D91-4F37-8C20-397AC9780609}"/>
            </a:ext>
          </a:extLst>
        </xdr:cNvPr>
        <xdr:cNvSpPr/>
      </xdr:nvSpPr>
      <xdr:spPr>
        <a:xfrm>
          <a:off x="7389144" y="645132"/>
          <a:ext cx="2386263" cy="1427328"/>
        </a:xfrm>
        <a:prstGeom prst="roundRect">
          <a:avLst>
            <a:gd name="adj" fmla="val 4243"/>
          </a:avLst>
        </a:prstGeom>
        <a:solidFill>
          <a:srgbClr val="8497B0"/>
        </a:solidFill>
        <a:ln>
          <a:solidFill>
            <a:srgbClr val="8497B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12</xdr:col>
      <xdr:colOff>2</xdr:colOff>
      <xdr:row>4</xdr:row>
      <xdr:rowOff>188513</xdr:rowOff>
    </xdr:from>
    <xdr:to>
      <xdr:col>16</xdr:col>
      <xdr:colOff>1</xdr:colOff>
      <xdr:row>10</xdr:row>
      <xdr:rowOff>163720</xdr:rowOff>
    </xdr:to>
    <xdr:graphicFrame macro="">
      <xdr:nvGraphicFramePr>
        <xdr:cNvPr id="59" name="Chart 58">
          <a:extLst>
            <a:ext uri="{FF2B5EF4-FFF2-40B4-BE49-F238E27FC236}">
              <a16:creationId xmlns:a16="http://schemas.microsoft.com/office/drawing/2014/main" id="{C8843876-0B7B-4B1C-B9EA-B4FD761E854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12</xdr:col>
      <xdr:colOff>148390</xdr:colOff>
      <xdr:row>3</xdr:row>
      <xdr:rowOff>56026</xdr:rowOff>
    </xdr:from>
    <xdr:to>
      <xdr:col>15</xdr:col>
      <xdr:colOff>462491</xdr:colOff>
      <xdr:row>5</xdr:row>
      <xdr:rowOff>65551</xdr:rowOff>
    </xdr:to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BEB9149-67AC-426E-84B9-59D59305946D}"/>
            </a:ext>
          </a:extLst>
        </xdr:cNvPr>
        <xdr:cNvSpPr txBox="1"/>
      </xdr:nvSpPr>
      <xdr:spPr>
        <a:xfrm>
          <a:off x="7487653" y="627526"/>
          <a:ext cx="2148917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200" b="1">
              <a:ln>
                <a:solidFill>
                  <a:schemeClr val="accent5">
                    <a:lumMod val="20000"/>
                    <a:lumOff val="80000"/>
                  </a:schemeClr>
                </a:solidFill>
              </a:ln>
              <a:solidFill>
                <a:schemeClr val="accent5">
                  <a:lumMod val="20000"/>
                  <a:lumOff val="80000"/>
                </a:schemeClr>
              </a:solidFill>
              <a:latin typeface="Bahnschrift" panose="020B0502040204020203" pitchFamily="34" charset="0"/>
            </a:rPr>
            <a:t>Total Casualties By Location</a:t>
          </a:r>
        </a:p>
      </xdr:txBody>
    </xdr:sp>
    <xdr:clientData/>
  </xdr:twoCellAnchor>
  <xdr:twoCellAnchor>
    <xdr:from>
      <xdr:col>16</xdr:col>
      <xdr:colOff>76200</xdr:colOff>
      <xdr:row>3</xdr:row>
      <xdr:rowOff>74064</xdr:rowOff>
    </xdr:from>
    <xdr:to>
      <xdr:col>21</xdr:col>
      <xdr:colOff>601579</xdr:colOff>
      <xdr:row>10</xdr:row>
      <xdr:rowOff>167028</xdr:rowOff>
    </xdr:to>
    <xdr:sp macro="" textlink="">
      <xdr:nvSpPr>
        <xdr:cNvPr id="61" name="Rectangle: Rounded Corners 60">
          <a:extLst>
            <a:ext uri="{FF2B5EF4-FFF2-40B4-BE49-F238E27FC236}">
              <a16:creationId xmlns:a16="http://schemas.microsoft.com/office/drawing/2014/main" id="{B33449B7-8DBB-40B6-AC01-8EB7DF7D1B30}"/>
            </a:ext>
          </a:extLst>
        </xdr:cNvPr>
        <xdr:cNvSpPr/>
      </xdr:nvSpPr>
      <xdr:spPr>
        <a:xfrm>
          <a:off x="9861884" y="645564"/>
          <a:ext cx="3583406" cy="1426464"/>
        </a:xfrm>
        <a:prstGeom prst="roundRect">
          <a:avLst>
            <a:gd name="adj" fmla="val 4243"/>
          </a:avLst>
        </a:prstGeom>
        <a:solidFill>
          <a:srgbClr val="8497B0"/>
        </a:solidFill>
        <a:ln>
          <a:solidFill>
            <a:srgbClr val="8497B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16</xdr:col>
      <xdr:colOff>76200</xdr:colOff>
      <xdr:row>3</xdr:row>
      <xdr:rowOff>117018</xdr:rowOff>
    </xdr:from>
    <xdr:to>
      <xdr:col>21</xdr:col>
      <xdr:colOff>558299</xdr:colOff>
      <xdr:row>10</xdr:row>
      <xdr:rowOff>90238</xdr:rowOff>
    </xdr:to>
    <mc:AlternateContent xmlns:mc="http://schemas.openxmlformats.org/markup-compatibility/2006">
      <mc:Choice xmlns:tsle="http://schemas.microsoft.com/office/drawing/2012/timeslicer" Requires="tsle">
        <xdr:graphicFrame macro="">
          <xdr:nvGraphicFramePr>
            <xdr:cNvPr id="62" name="Accident Date">
              <a:extLst>
                <a:ext uri="{FF2B5EF4-FFF2-40B4-BE49-F238E27FC236}">
                  <a16:creationId xmlns:a16="http://schemas.microsoft.com/office/drawing/2014/main" id="{F35E65D2-44FE-4071-9A43-12A847631AE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2/timeslicer">
              <tsle:timeslicer xmlns:tsle="http://schemas.microsoft.com/office/drawing/2012/timeslicer" name="Accident Dat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861884" y="688518"/>
              <a:ext cx="3540126" cy="130672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Timeline: Works in Excel 2013 or higher. Do not move or resize.</a:t>
              </a:r>
            </a:p>
          </xdr:txBody>
        </xdr:sp>
      </mc:Fallback>
    </mc:AlternateContent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hem Amer" refreshedDate="45037.346360069445" backgroundQuery="1" createdVersion="8" refreshedVersion="8" minRefreshableVersion="3" recordCount="0" supportSubquery="1" supportAdvancedDrill="1" xr:uid="{6D88E6E6-46D3-4520-9411-D261290B9F2E}">
  <cacheSource type="external" connectionId="2"/>
  <cacheFields count="3">
    <cacheField name="[Measures].[Sum of Number_of_Casualties]" caption="Sum of Number_of_Casualties" numFmtId="0" hierarchy="29" level="32767"/>
    <cacheField name="[Table1].[Accident Date (Month)].[Accident Date (Month)]" caption="Accident Date (Month)" numFmtId="0" hierarchy="23" level="1">
      <sharedItems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Table1].[Accident Date (Year)].[Accident Date (Year)]" caption="Accident Date (Year)" numFmtId="0" hierarchy="21" level="1">
      <sharedItems count="2">
        <s v="2021"/>
        <s v="2022"/>
      </sharedItems>
    </cacheField>
  </cacheFields>
  <cacheHierarchies count="30">
    <cacheHierarchy uniqueName="[Table1].[Accident_Index]" caption="Accident_Index" attribute="1" defaultMemberUniqueName="[Table1].[Accident_Index].[All]" allUniqueName="[Table1].[Accident_Index].[All]" dimensionUniqueName="[Table1]" displayFolder="" count="0" memberValueDatatype="130" unbalanced="0"/>
    <cacheHierarchy uniqueName="[Table1].[Accident Date]" caption="Accident Date" attribute="1" time="1" defaultMemberUniqueName="[Table1].[Accident Date].[All]" allUniqueName="[Table1].[Accident Date].[All]" dimensionUniqueName="[Table1]" displayFolder="" count="2" memberValueDatatype="7" unbalanced="0"/>
    <cacheHierarchy uniqueName="[Table1].[Day_of_Week]" caption="Day_of_Week" attribute="1" defaultMemberUniqueName="[Table1].[Day_of_Week].[All]" allUniqueName="[Table1].[Day_of_Week].[All]" dimensionUniqueName="[Table1]" displayFolder="" count="0" memberValueDatatype="130" unbalanced="0"/>
    <cacheHierarchy uniqueName="[Table1].[Junction_Control]" caption="Junction_Control" attribute="1" defaultMemberUniqueName="[Table1].[Junction_Control].[All]" allUniqueName="[Table1].[Junction_Control].[All]" dimensionUniqueName="[Table1]" displayFolder="" count="0" memberValueDatatype="130" unbalanced="0"/>
    <cacheHierarchy uniqueName="[Table1].[Junction_Detail]" caption="Junction_Detail" attribute="1" defaultMemberUniqueName="[Table1].[Junction_Detail].[All]" allUniqueName="[Table1].[Junction_Detail].[All]" dimensionUniqueName="[Table1]" displayFolder="" count="0" memberValueDatatype="130" unbalanced="0"/>
    <cacheHierarchy uniqueName="[Table1].[Accident_Severity]" caption="Accident_Severity" attribute="1" defaultMemberUniqueName="[Table1].[Accident_Severity].[All]" allUniqueName="[Table1].[Accident_Severity].[All]" dimensionUniqueName="[Table1]" displayFolder="" count="0" memberValueDatatype="130" unbalanced="0"/>
    <cacheHierarchy uniqueName="[Table1].[Latitude]" caption="Latitude" attribute="1" defaultMemberUniqueName="[Table1].[Latitude].[All]" allUniqueName="[Table1].[Latitude].[All]" dimensionUniqueName="[Table1]" displayFolder="" count="0" memberValueDatatype="5" unbalanced="0"/>
    <cacheHierarchy uniqueName="[Table1].[Light_Conditions]" caption="Light_Conditions" attribute="1" defaultMemberUniqueName="[Table1].[Light_Conditions].[All]" allUniqueName="[Table1].[Light_Conditions].[All]" dimensionUniqueName="[Table1]" displayFolder="" count="0" memberValueDatatype="130" unbalanced="0"/>
    <cacheHierarchy uniqueName="[Table1].[Local_Authority_(District)]" caption="Local_Authority_(District)" attribute="1" defaultMemberUniqueName="[Table1].[Local_Authority_(District)].[All]" allUniqueName="[Table1].[Local_Authority_(District)].[All]" dimensionUniqueName="[Table1]" displayFolder="" count="0" memberValueDatatype="130" unbalanced="0"/>
    <cacheHierarchy uniqueName="[Table1].[Carriageway_Hazards]" caption="Carriageway_Hazards" attribute="1" defaultMemberUniqueName="[Table1].[Carriageway_Hazards].[All]" allUniqueName="[Table1].[Carriageway_Hazards].[All]" dimensionUniqueName="[Table1]" displayFolder="" count="0" memberValueDatatype="130" unbalanced="0"/>
    <cacheHierarchy uniqueName="[Table1].[Longitude]" caption="Longitude" attribute="1" defaultMemberUniqueName="[Table1].[Longitude].[All]" allUniqueName="[Table1].[Longitude].[All]" dimensionUniqueName="[Table1]" displayFolder="" count="0" memberValueDatatype="5" unbalanced="0"/>
    <cacheHierarchy uniqueName="[Table1].[Number_of_Casualties]" caption="Number_of_Casualties" attribute="1" defaultMemberUniqueName="[Table1].[Number_of_Casualties].[All]" allUniqueName="[Table1].[Number_of_Casualties].[All]" dimensionUniqueName="[Table1]" displayFolder="" count="0" memberValueDatatype="20" unbalanced="0"/>
    <cacheHierarchy uniqueName="[Table1].[Number_of_Vehicles]" caption="Number_of_Vehicles" attribute="1" defaultMemberUniqueName="[Table1].[Number_of_Vehicles].[All]" allUniqueName="[Table1].[Number_of_Vehicles].[All]" dimensionUniqueName="[Table1]" displayFolder="" count="0" memberValueDatatype="20" unbalanced="0"/>
    <cacheHierarchy uniqueName="[Table1].[Police_Force]" caption="Police_Force" attribute="1" defaultMemberUniqueName="[Table1].[Police_Force].[All]" allUniqueName="[Table1].[Police_Force].[All]" dimensionUniqueName="[Table1]" displayFolder="" count="0" memberValueDatatype="130" unbalanced="0"/>
    <cacheHierarchy uniqueName="[Table1].[Road_Surface_Conditions]" caption="Road_Surface_Conditions" attribute="1" defaultMemberUniqueName="[Table1].[Road_Surface_Conditions].[All]" allUniqueName="[Table1].[Road_Surface_Conditions].[All]" dimensionUniqueName="[Table1]" displayFolder="" count="0" memberValueDatatype="130" unbalanced="0"/>
    <cacheHierarchy uniqueName="[Table1].[Road_Type]" caption="Road_Type" attribute="1" defaultMemberUniqueName="[Table1].[Road_Type].[All]" allUniqueName="[Table1].[Road_Type].[All]" dimensionUniqueName="[Table1]" displayFolder="" count="0" memberValueDatatype="130" unbalanced="0"/>
    <cacheHierarchy uniqueName="[Table1].[Speed_limit]" caption="Speed_limit" attribute="1" defaultMemberUniqueName="[Table1].[Speed_limit].[All]" allUniqueName="[Table1].[Speed_limit].[All]" dimensionUniqueName="[Table1]" displayFolder="" count="0" memberValueDatatype="20" unbalanced="0"/>
    <cacheHierarchy uniqueName="[Table1].[Time]" caption="Time" attribute="1" time="1" defaultMemberUniqueName="[Table1].[Time].[All]" allUniqueName="[Table1].[Time].[All]" dimensionUniqueName="[Table1]" displayFolder="" count="0" memberValueDatatype="7" unbalanced="0"/>
    <cacheHierarchy uniqueName="[Table1].[Urban_or_Rural_Area]" caption="Urban_or_Rural_Area" attribute="1" defaultMemberUniqueName="[Table1].[Urban_or_Rural_Area].[All]" allUniqueName="[Table1].[Urban_or_Rural_Area].[All]" dimensionUniqueName="[Table1]" displayFolder="" count="0" memberValueDatatype="130" unbalanced="0"/>
    <cacheHierarchy uniqueName="[Table1].[Weather_Conditions]" caption="Weather_Conditions" attribute="1" defaultMemberUniqueName="[Table1].[Weather_Conditions].[All]" allUniqueName="[Table1].[Weather_Conditions].[All]" dimensionUniqueName="[Table1]" displayFolder="" count="0" memberValueDatatype="130" unbalanced="0"/>
    <cacheHierarchy uniqueName="[Table1].[Vehicle_Type]" caption="Vehicle_Type" attribute="1" defaultMemberUniqueName="[Table1].[Vehicle_Type].[All]" allUniqueName="[Table1].[Vehicle_Type].[All]" dimensionUniqueName="[Table1]" displayFolder="" count="0" memberValueDatatype="130" unbalanced="0"/>
    <cacheHierarchy uniqueName="[Table1].[Accident Date (Year)]" caption="Accident Date (Year)" attribute="1" defaultMemberUniqueName="[Table1].[Accident Date (Year)].[All]" allUniqueName="[Table1].[Accident Date (Year)].[All]" dimensionUniqueName="[Table1]" displayFolder="" count="2" memberValueDatatype="130" unbalanced="0">
      <fieldsUsage count="2">
        <fieldUsage x="-1"/>
        <fieldUsage x="2"/>
      </fieldsUsage>
    </cacheHierarchy>
    <cacheHierarchy uniqueName="[Table1].[Accident Date (Quarter)]" caption="Accident Date (Quarter)" attribute="1" defaultMemberUniqueName="[Table1].[Accident Date (Quarter)].[All]" allUniqueName="[Table1].[Accident Date (Quarter)].[All]" dimensionUniqueName="[Table1]" displayFolder="" count="2" memberValueDatatype="130" unbalanced="0"/>
    <cacheHierarchy uniqueName="[Table1].[Accident Date (Month)]" caption="Accident Date (Month)" attribute="1" defaultMemberUniqueName="[Table1].[Accident Date (Month)].[All]" allUniqueName="[Table1].[Accident Date (Month)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Accident Date (Month Index)]" caption="Accident Date (Month Index)" attribute="1" defaultMemberUniqueName="[Table1].[Accident Date (Month Index)].[All]" allUniqueName="[Table1].[Accident 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Accident_Index]" caption="Count of Accident_Index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Number_of_Vehicles]" caption="Sum of Number_of_Vehicles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Number_of_Casualties]" caption="Sum of Number_of_Casualtie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hem Amer" refreshedDate="45037.407969097221" backgroundQuery="1" createdVersion="8" refreshedVersion="8" minRefreshableVersion="3" recordCount="0" supportSubquery="1" supportAdvancedDrill="1" xr:uid="{DAC3BFC0-6BDA-40B2-A5D1-E23184F8B853}">
  <cacheSource type="external" connectionId="2"/>
  <cacheFields count="3">
    <cacheField name="[Measures].[Sum of Number_of_Casualties]" caption="Sum of Number_of_Casualties" numFmtId="0" hierarchy="29" level="32767"/>
    <cacheField name="[Table1].[Local_Authority_(District)].[Local_Authority_(District)]" caption="Local_Authority_(District)" numFmtId="0" hierarchy="8" level="1">
      <sharedItems count="10">
        <s v="Birmingham"/>
        <s v="Bradford"/>
        <s v="Cornwall"/>
        <s v="County Durham"/>
        <s v="Kirklees"/>
        <s v="Leeds"/>
        <s v="Liverpool"/>
        <s v="Manchester"/>
        <s v="Sheffield"/>
        <s v="Westminster"/>
      </sharedItems>
    </cacheField>
    <cacheField name="[Table1].[Urban_or_Rural_Area].[Urban_or_Rural_Area]" caption="Urban_or_Rural_Area" numFmtId="0" hierarchy="18" level="1">
      <sharedItems count="2">
        <s v="Rural"/>
        <s v="Urban"/>
      </sharedItems>
    </cacheField>
  </cacheFields>
  <cacheHierarchies count="30">
    <cacheHierarchy uniqueName="[Table1].[Accident_Index]" caption="Accident_Index" attribute="1" defaultMemberUniqueName="[Table1].[Accident_Index].[All]" allUniqueName="[Table1].[Accident_Index].[All]" dimensionUniqueName="[Table1]" displayFolder="" count="2" memberValueDatatype="130" unbalanced="0"/>
    <cacheHierarchy uniqueName="[Table1].[Accident Date]" caption="Accident Date" attribute="1" time="1" defaultMemberUniqueName="[Table1].[Accident Date].[All]" allUniqueName="[Table1].[Accident Date].[All]" dimensionUniqueName="[Table1]" displayFolder="" count="2" memberValueDatatype="7" unbalanced="0"/>
    <cacheHierarchy uniqueName="[Table1].[Day_of_Week]" caption="Day_of_Week" attribute="1" defaultMemberUniqueName="[Table1].[Day_of_Week].[All]" allUniqueName="[Table1].[Day_of_Week].[All]" dimensionUniqueName="[Table1]" displayFolder="" count="2" memberValueDatatype="130" unbalanced="0"/>
    <cacheHierarchy uniqueName="[Table1].[Junction_Control]" caption="Junction_Control" attribute="1" defaultMemberUniqueName="[Table1].[Junction_Control].[All]" allUniqueName="[Table1].[Junction_Control].[All]" dimensionUniqueName="[Table1]" displayFolder="" count="2" memberValueDatatype="130" unbalanced="0"/>
    <cacheHierarchy uniqueName="[Table1].[Junction_Detail]" caption="Junction_Detail" attribute="1" defaultMemberUniqueName="[Table1].[Junction_Detail].[All]" allUniqueName="[Table1].[Junction_Detail].[All]" dimensionUniqueName="[Table1]" displayFolder="" count="2" memberValueDatatype="130" unbalanced="0"/>
    <cacheHierarchy uniqueName="[Table1].[Accident_Severity]" caption="Accident_Severity" attribute="1" defaultMemberUniqueName="[Table1].[Accident_Severity].[All]" allUniqueName="[Table1].[Accident_Severity].[All]" dimensionUniqueName="[Table1]" displayFolder="" count="2" memberValueDatatype="130" unbalanced="0"/>
    <cacheHierarchy uniqueName="[Table1].[Latitude]" caption="Latitude" attribute="1" defaultMemberUniqueName="[Table1].[Latitude].[All]" allUniqueName="[Table1].[Latitude].[All]" dimensionUniqueName="[Table1]" displayFolder="" count="2" memberValueDatatype="5" unbalanced="0"/>
    <cacheHierarchy uniqueName="[Table1].[Light_Conditions]" caption="Light_Conditions" attribute="1" defaultMemberUniqueName="[Table1].[Light_Conditions].[All]" allUniqueName="[Table1].[Light_Conditions].[All]" dimensionUniqueName="[Table1]" displayFolder="" count="2" memberValueDatatype="130" unbalanced="0"/>
    <cacheHierarchy uniqueName="[Table1].[Local_Authority_(District)]" caption="Local_Authority_(District)" attribute="1" defaultMemberUniqueName="[Table1].[Local_Authority_(District)].[All]" allUniqueName="[Table1].[Local_Authority_(District)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Carriageway_Hazards]" caption="Carriageway_Hazards" attribute="1" defaultMemberUniqueName="[Table1].[Carriageway_Hazards].[All]" allUniqueName="[Table1].[Carriageway_Hazards].[All]" dimensionUniqueName="[Table1]" displayFolder="" count="2" memberValueDatatype="130" unbalanced="0"/>
    <cacheHierarchy uniqueName="[Table1].[Longitude]" caption="Longitude" attribute="1" defaultMemberUniqueName="[Table1].[Longitude].[All]" allUniqueName="[Table1].[Longitude].[All]" dimensionUniqueName="[Table1]" displayFolder="" count="2" memberValueDatatype="5" unbalanced="0"/>
    <cacheHierarchy uniqueName="[Table1].[Number_of_Casualties]" caption="Number_of_Casualties" attribute="1" defaultMemberUniqueName="[Table1].[Number_of_Casualties].[All]" allUniqueName="[Table1].[Number_of_Casualties].[All]" dimensionUniqueName="[Table1]" displayFolder="" count="2" memberValueDatatype="20" unbalanced="0"/>
    <cacheHierarchy uniqueName="[Table1].[Number_of_Vehicles]" caption="Number_of_Vehicles" attribute="1" defaultMemberUniqueName="[Table1].[Number_of_Vehicles].[All]" allUniqueName="[Table1].[Number_of_Vehicles].[All]" dimensionUniqueName="[Table1]" displayFolder="" count="2" memberValueDatatype="20" unbalanced="0"/>
    <cacheHierarchy uniqueName="[Table1].[Police_Force]" caption="Police_Force" attribute="1" defaultMemberUniqueName="[Table1].[Police_Force].[All]" allUniqueName="[Table1].[Police_Force].[All]" dimensionUniqueName="[Table1]" displayFolder="" count="2" memberValueDatatype="130" unbalanced="0"/>
    <cacheHierarchy uniqueName="[Table1].[Road_Surface_Conditions]" caption="Road_Surface_Conditions" attribute="1" defaultMemberUniqueName="[Table1].[Road_Surface_Conditions].[All]" allUniqueName="[Table1].[Road_Surface_Conditions].[All]" dimensionUniqueName="[Table1]" displayFolder="" count="2" memberValueDatatype="130" unbalanced="0"/>
    <cacheHierarchy uniqueName="[Table1].[Road_Type]" caption="Road_Type" attribute="1" defaultMemberUniqueName="[Table1].[Road_Type].[All]" allUniqueName="[Table1].[Road_Type].[All]" dimensionUniqueName="[Table1]" displayFolder="" count="2" memberValueDatatype="130" unbalanced="0"/>
    <cacheHierarchy uniqueName="[Table1].[Speed_limit]" caption="Speed_limit" attribute="1" defaultMemberUniqueName="[Table1].[Speed_limit].[All]" allUniqueName="[Table1].[Speed_limit].[All]" dimensionUniqueName="[Table1]" displayFolder="" count="2" memberValueDatatype="20" unbalanced="0"/>
    <cacheHierarchy uniqueName="[Table1].[Time]" caption="Time" attribute="1" time="1" defaultMemberUniqueName="[Table1].[Time].[All]" allUniqueName="[Table1].[Time].[All]" dimensionUniqueName="[Table1]" displayFolder="" count="2" memberValueDatatype="7" unbalanced="0"/>
    <cacheHierarchy uniqueName="[Table1].[Urban_or_Rural_Area]" caption="Urban_or_Rural_Area" attribute="1" defaultMemberUniqueName="[Table1].[Urban_or_Rural_Area].[All]" allUniqueName="[Table1].[Urban_or_Rural_Area].[All]" dimensionUniqueName="[Table1]" displayFolder="" count="2" memberValueDatatype="130" unbalanced="0">
      <fieldsUsage count="2">
        <fieldUsage x="-1"/>
        <fieldUsage x="2"/>
      </fieldsUsage>
    </cacheHierarchy>
    <cacheHierarchy uniqueName="[Table1].[Weather_Conditions]" caption="Weather_Conditions" attribute="1" defaultMemberUniqueName="[Table1].[Weather_Conditions].[All]" allUniqueName="[Table1].[Weather_Conditions].[All]" dimensionUniqueName="[Table1]" displayFolder="" count="2" memberValueDatatype="130" unbalanced="0"/>
    <cacheHierarchy uniqueName="[Table1].[Vehicle_Type]" caption="Vehicle_Type" attribute="1" defaultMemberUniqueName="[Table1].[Vehicle_Type].[All]" allUniqueName="[Table1].[Vehicle_Type].[All]" dimensionUniqueName="[Table1]" displayFolder="" count="2" memberValueDatatype="130" unbalanced="0"/>
    <cacheHierarchy uniqueName="[Table1].[Accident Date (Year)]" caption="Accident Date (Year)" attribute="1" defaultMemberUniqueName="[Table1].[Accident Date (Year)].[All]" allUniqueName="[Table1].[Accident Date (Year)].[All]" dimensionUniqueName="[Table1]" displayFolder="" count="2" memberValueDatatype="130" unbalanced="0"/>
    <cacheHierarchy uniqueName="[Table1].[Accident Date (Quarter)]" caption="Accident Date (Quarter)" attribute="1" defaultMemberUniqueName="[Table1].[Accident Date (Quarter)].[All]" allUniqueName="[Table1].[Accident Date (Quarter)].[All]" dimensionUniqueName="[Table1]" displayFolder="" count="2" memberValueDatatype="130" unbalanced="0"/>
    <cacheHierarchy uniqueName="[Table1].[Accident Date (Month)]" caption="Accident Date (Month)" attribute="1" defaultMemberUniqueName="[Table1].[Accident Date (Month)].[All]" allUniqueName="[Table1].[Accident Date (Month)].[All]" dimensionUniqueName="[Table1]" displayFolder="" count="2" memberValueDatatype="130" unbalanced="0"/>
    <cacheHierarchy uniqueName="[Table1].[Accident Date (Month Index)]" caption="Accident Date (Month Index)" attribute="1" defaultMemberUniqueName="[Table1].[Accident Date (Month Index)].[All]" allUniqueName="[Table1].[Accident Date (Month Index)].[All]" dimensionUniqueName="[Table1]" displayFolder="" count="2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Accident_Index]" caption="Count of Accident_Index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Number_of_Vehicles]" caption="Sum of Number_of_Vehicles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Number_of_Casualties]" caption="Sum of Number_of_Casualtie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hem Amer" refreshedDate="45037.407969444444" backgroundQuery="1" createdVersion="8" refreshedVersion="8" minRefreshableVersion="3" recordCount="0" supportSubquery="1" supportAdvancedDrill="1" xr:uid="{EC82B97B-A1F5-491F-971B-5791351334C4}">
  <cacheSource type="external" connectionId="2"/>
  <cacheFields count="1">
    <cacheField name="[Measures].[Count of Accident_Index]" caption="Count of Accident_Index" numFmtId="0" hierarchy="27" level="32767"/>
  </cacheFields>
  <cacheHierarchies count="30">
    <cacheHierarchy uniqueName="[Table1].[Accident_Index]" caption="Accident_Index" attribute="1" defaultMemberUniqueName="[Table1].[Accident_Index].[All]" allUniqueName="[Table1].[Accident_Index].[All]" dimensionUniqueName="[Table1]" displayFolder="" count="0" memberValueDatatype="130" unbalanced="0"/>
    <cacheHierarchy uniqueName="[Table1].[Accident Date]" caption="Accident Date" attribute="1" time="1" defaultMemberUniqueName="[Table1].[Accident Date].[All]" allUniqueName="[Table1].[Accident Date].[All]" dimensionUniqueName="[Table1]" displayFolder="" count="2" memberValueDatatype="7" unbalanced="0"/>
    <cacheHierarchy uniqueName="[Table1].[Day_of_Week]" caption="Day_of_Week" attribute="1" defaultMemberUniqueName="[Table1].[Day_of_Week].[All]" allUniqueName="[Table1].[Day_of_Week].[All]" dimensionUniqueName="[Table1]" displayFolder="" count="0" memberValueDatatype="130" unbalanced="0"/>
    <cacheHierarchy uniqueName="[Table1].[Junction_Control]" caption="Junction_Control" attribute="1" defaultMemberUniqueName="[Table1].[Junction_Control].[All]" allUniqueName="[Table1].[Junction_Control].[All]" dimensionUniqueName="[Table1]" displayFolder="" count="0" memberValueDatatype="130" unbalanced="0"/>
    <cacheHierarchy uniqueName="[Table1].[Junction_Detail]" caption="Junction_Detail" attribute="1" defaultMemberUniqueName="[Table1].[Junction_Detail].[All]" allUniqueName="[Table1].[Junction_Detail].[All]" dimensionUniqueName="[Table1]" displayFolder="" count="0" memberValueDatatype="130" unbalanced="0"/>
    <cacheHierarchy uniqueName="[Table1].[Accident_Severity]" caption="Accident_Severity" attribute="1" defaultMemberUniqueName="[Table1].[Accident_Severity].[All]" allUniqueName="[Table1].[Accident_Severity].[All]" dimensionUniqueName="[Table1]" displayFolder="" count="0" memberValueDatatype="130" unbalanced="0"/>
    <cacheHierarchy uniqueName="[Table1].[Latitude]" caption="Latitude" attribute="1" defaultMemberUniqueName="[Table1].[Latitude].[All]" allUniqueName="[Table1].[Latitude].[All]" dimensionUniqueName="[Table1]" displayFolder="" count="0" memberValueDatatype="5" unbalanced="0"/>
    <cacheHierarchy uniqueName="[Table1].[Light_Conditions]" caption="Light_Conditions" attribute="1" defaultMemberUniqueName="[Table1].[Light_Conditions].[All]" allUniqueName="[Table1].[Light_Conditions].[All]" dimensionUniqueName="[Table1]" displayFolder="" count="0" memberValueDatatype="130" unbalanced="0"/>
    <cacheHierarchy uniqueName="[Table1].[Local_Authority_(District)]" caption="Local_Authority_(District)" attribute="1" defaultMemberUniqueName="[Table1].[Local_Authority_(District)].[All]" allUniqueName="[Table1].[Local_Authority_(District)].[All]" dimensionUniqueName="[Table1]" displayFolder="" count="0" memberValueDatatype="130" unbalanced="0"/>
    <cacheHierarchy uniqueName="[Table1].[Carriageway_Hazards]" caption="Carriageway_Hazards" attribute="1" defaultMemberUniqueName="[Table1].[Carriageway_Hazards].[All]" allUniqueName="[Table1].[Carriageway_Hazards].[All]" dimensionUniqueName="[Table1]" displayFolder="" count="0" memberValueDatatype="130" unbalanced="0"/>
    <cacheHierarchy uniqueName="[Table1].[Longitude]" caption="Longitude" attribute="1" defaultMemberUniqueName="[Table1].[Longitude].[All]" allUniqueName="[Table1].[Longitude].[All]" dimensionUniqueName="[Table1]" displayFolder="" count="0" memberValueDatatype="5" unbalanced="0"/>
    <cacheHierarchy uniqueName="[Table1].[Number_of_Casualties]" caption="Number_of_Casualties" attribute="1" defaultMemberUniqueName="[Table1].[Number_of_Casualties].[All]" allUniqueName="[Table1].[Number_of_Casualties].[All]" dimensionUniqueName="[Table1]" displayFolder="" count="0" memberValueDatatype="20" unbalanced="0"/>
    <cacheHierarchy uniqueName="[Table1].[Number_of_Vehicles]" caption="Number_of_Vehicles" attribute="1" defaultMemberUniqueName="[Table1].[Number_of_Vehicles].[All]" allUniqueName="[Table1].[Number_of_Vehicles].[All]" dimensionUniqueName="[Table1]" displayFolder="" count="0" memberValueDatatype="20" unbalanced="0"/>
    <cacheHierarchy uniqueName="[Table1].[Police_Force]" caption="Police_Force" attribute="1" defaultMemberUniqueName="[Table1].[Police_Force].[All]" allUniqueName="[Table1].[Police_Force].[All]" dimensionUniqueName="[Table1]" displayFolder="" count="0" memberValueDatatype="130" unbalanced="0"/>
    <cacheHierarchy uniqueName="[Table1].[Road_Surface_Conditions]" caption="Road_Surface_Conditions" attribute="1" defaultMemberUniqueName="[Table1].[Road_Surface_Conditions].[All]" allUniqueName="[Table1].[Road_Surface_Conditions].[All]" dimensionUniqueName="[Table1]" displayFolder="" count="0" memberValueDatatype="130" unbalanced="0"/>
    <cacheHierarchy uniqueName="[Table1].[Road_Type]" caption="Road_Type" attribute="1" defaultMemberUniqueName="[Table1].[Road_Type].[All]" allUniqueName="[Table1].[Road_Type].[All]" dimensionUniqueName="[Table1]" displayFolder="" count="0" memberValueDatatype="130" unbalanced="0"/>
    <cacheHierarchy uniqueName="[Table1].[Speed_limit]" caption="Speed_limit" attribute="1" defaultMemberUniqueName="[Table1].[Speed_limit].[All]" allUniqueName="[Table1].[Speed_limit].[All]" dimensionUniqueName="[Table1]" displayFolder="" count="0" memberValueDatatype="20" unbalanced="0"/>
    <cacheHierarchy uniqueName="[Table1].[Time]" caption="Time" attribute="1" time="1" defaultMemberUniqueName="[Table1].[Time].[All]" allUniqueName="[Table1].[Time].[All]" dimensionUniqueName="[Table1]" displayFolder="" count="0" memberValueDatatype="7" unbalanced="0"/>
    <cacheHierarchy uniqueName="[Table1].[Urban_or_Rural_Area]" caption="Urban_or_Rural_Area" attribute="1" defaultMemberUniqueName="[Table1].[Urban_or_Rural_Area].[All]" allUniqueName="[Table1].[Urban_or_Rural_Area].[All]" dimensionUniqueName="[Table1]" displayFolder="" count="0" memberValueDatatype="130" unbalanced="0"/>
    <cacheHierarchy uniqueName="[Table1].[Weather_Conditions]" caption="Weather_Conditions" attribute="1" defaultMemberUniqueName="[Table1].[Weather_Conditions].[All]" allUniqueName="[Table1].[Weather_Conditions].[All]" dimensionUniqueName="[Table1]" displayFolder="" count="0" memberValueDatatype="130" unbalanced="0"/>
    <cacheHierarchy uniqueName="[Table1].[Vehicle_Type]" caption="Vehicle_Type" attribute="1" defaultMemberUniqueName="[Table1].[Vehicle_Type].[All]" allUniqueName="[Table1].[Vehicle_Type].[All]" dimensionUniqueName="[Table1]" displayFolder="" count="0" memberValueDatatype="130" unbalanced="0"/>
    <cacheHierarchy uniqueName="[Table1].[Accident Date (Year)]" caption="Accident Date (Year)" attribute="1" defaultMemberUniqueName="[Table1].[Accident Date (Year)].[All]" allUniqueName="[Table1].[Accident Date (Year)].[All]" dimensionUniqueName="[Table1]" displayFolder="" count="0" memberValueDatatype="130" unbalanced="0"/>
    <cacheHierarchy uniqueName="[Table1].[Accident Date (Quarter)]" caption="Accident Date (Quarter)" attribute="1" defaultMemberUniqueName="[Table1].[Accident Date (Quarter)].[All]" allUniqueName="[Table1].[Accident Date (Quarter)].[All]" dimensionUniqueName="[Table1]" displayFolder="" count="0" memberValueDatatype="130" unbalanced="0"/>
    <cacheHierarchy uniqueName="[Table1].[Accident Date (Month)]" caption="Accident Date (Month)" attribute="1" defaultMemberUniqueName="[Table1].[Accident Date (Month)].[All]" allUniqueName="[Table1].[Accident Date (Month)].[All]" dimensionUniqueName="[Table1]" displayFolder="" count="0" memberValueDatatype="130" unbalanced="0"/>
    <cacheHierarchy uniqueName="[Table1].[Accident Date (Month Index)]" caption="Accident Date (Month Index)" attribute="1" defaultMemberUniqueName="[Table1].[Accident Date (Month Index)].[All]" allUniqueName="[Table1].[Accident 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Accident_Index]" caption="Count of Accident_Index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Number_of_Vehicles]" caption="Sum of Number_of_Vehicles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Number_of_Casualties]" caption="Sum of Number_of_Casualtie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hem Amer" refreshedDate="45037.407969560183" backgroundQuery="1" createdVersion="8" refreshedVersion="8" minRefreshableVersion="3" recordCount="0" supportSubquery="1" supportAdvancedDrill="1" xr:uid="{53B05C11-352D-4EDD-85BD-5711E3946C82}">
  <cacheSource type="external" connectionId="2"/>
  <cacheFields count="1">
    <cacheField name="[Measures].[Sum of Number_of_Casualties]" caption="Sum of Number_of_Casualties" numFmtId="0" hierarchy="29" level="32767"/>
  </cacheFields>
  <cacheHierarchies count="30">
    <cacheHierarchy uniqueName="[Table1].[Accident_Index]" caption="Accident_Index" attribute="1" defaultMemberUniqueName="[Table1].[Accident_Index].[All]" allUniqueName="[Table1].[Accident_Index].[All]" dimensionUniqueName="[Table1]" displayFolder="" count="0" memberValueDatatype="130" unbalanced="0"/>
    <cacheHierarchy uniqueName="[Table1].[Accident Date]" caption="Accident Date" attribute="1" time="1" defaultMemberUniqueName="[Table1].[Accident Date].[All]" allUniqueName="[Table1].[Accident Date].[All]" dimensionUniqueName="[Table1]" displayFolder="" count="2" memberValueDatatype="7" unbalanced="0"/>
    <cacheHierarchy uniqueName="[Table1].[Day_of_Week]" caption="Day_of_Week" attribute="1" defaultMemberUniqueName="[Table1].[Day_of_Week].[All]" allUniqueName="[Table1].[Day_of_Week].[All]" dimensionUniqueName="[Table1]" displayFolder="" count="0" memberValueDatatype="130" unbalanced="0"/>
    <cacheHierarchy uniqueName="[Table1].[Junction_Control]" caption="Junction_Control" attribute="1" defaultMemberUniqueName="[Table1].[Junction_Control].[All]" allUniqueName="[Table1].[Junction_Control].[All]" dimensionUniqueName="[Table1]" displayFolder="" count="0" memberValueDatatype="130" unbalanced="0"/>
    <cacheHierarchy uniqueName="[Table1].[Junction_Detail]" caption="Junction_Detail" attribute="1" defaultMemberUniqueName="[Table1].[Junction_Detail].[All]" allUniqueName="[Table1].[Junction_Detail].[All]" dimensionUniqueName="[Table1]" displayFolder="" count="0" memberValueDatatype="130" unbalanced="0"/>
    <cacheHierarchy uniqueName="[Table1].[Accident_Severity]" caption="Accident_Severity" attribute="1" defaultMemberUniqueName="[Table1].[Accident_Severity].[All]" allUniqueName="[Table1].[Accident_Severity].[All]" dimensionUniqueName="[Table1]" displayFolder="" count="0" memberValueDatatype="130" unbalanced="0"/>
    <cacheHierarchy uniqueName="[Table1].[Latitude]" caption="Latitude" attribute="1" defaultMemberUniqueName="[Table1].[Latitude].[All]" allUniqueName="[Table1].[Latitude].[All]" dimensionUniqueName="[Table1]" displayFolder="" count="0" memberValueDatatype="5" unbalanced="0"/>
    <cacheHierarchy uniqueName="[Table1].[Light_Conditions]" caption="Light_Conditions" attribute="1" defaultMemberUniqueName="[Table1].[Light_Conditions].[All]" allUniqueName="[Table1].[Light_Conditions].[All]" dimensionUniqueName="[Table1]" displayFolder="" count="0" memberValueDatatype="130" unbalanced="0"/>
    <cacheHierarchy uniqueName="[Table1].[Local_Authority_(District)]" caption="Local_Authority_(District)" attribute="1" defaultMemberUniqueName="[Table1].[Local_Authority_(District)].[All]" allUniqueName="[Table1].[Local_Authority_(District)].[All]" dimensionUniqueName="[Table1]" displayFolder="" count="0" memberValueDatatype="130" unbalanced="0"/>
    <cacheHierarchy uniqueName="[Table1].[Carriageway_Hazards]" caption="Carriageway_Hazards" attribute="1" defaultMemberUniqueName="[Table1].[Carriageway_Hazards].[All]" allUniqueName="[Table1].[Carriageway_Hazards].[All]" dimensionUniqueName="[Table1]" displayFolder="" count="0" memberValueDatatype="130" unbalanced="0"/>
    <cacheHierarchy uniqueName="[Table1].[Longitude]" caption="Longitude" attribute="1" defaultMemberUniqueName="[Table1].[Longitude].[All]" allUniqueName="[Table1].[Longitude].[All]" dimensionUniqueName="[Table1]" displayFolder="" count="0" memberValueDatatype="5" unbalanced="0"/>
    <cacheHierarchy uniqueName="[Table1].[Number_of_Casualties]" caption="Number_of_Casualties" attribute="1" defaultMemberUniqueName="[Table1].[Number_of_Casualties].[All]" allUniqueName="[Table1].[Number_of_Casualties].[All]" dimensionUniqueName="[Table1]" displayFolder="" count="0" memberValueDatatype="20" unbalanced="0"/>
    <cacheHierarchy uniqueName="[Table1].[Number_of_Vehicles]" caption="Number_of_Vehicles" attribute="1" defaultMemberUniqueName="[Table1].[Number_of_Vehicles].[All]" allUniqueName="[Table1].[Number_of_Vehicles].[All]" dimensionUniqueName="[Table1]" displayFolder="" count="0" memberValueDatatype="20" unbalanced="0"/>
    <cacheHierarchy uniqueName="[Table1].[Police_Force]" caption="Police_Force" attribute="1" defaultMemberUniqueName="[Table1].[Police_Force].[All]" allUniqueName="[Table1].[Police_Force].[All]" dimensionUniqueName="[Table1]" displayFolder="" count="0" memberValueDatatype="130" unbalanced="0"/>
    <cacheHierarchy uniqueName="[Table1].[Road_Surface_Conditions]" caption="Road_Surface_Conditions" attribute="1" defaultMemberUniqueName="[Table1].[Road_Surface_Conditions].[All]" allUniqueName="[Table1].[Road_Surface_Conditions].[All]" dimensionUniqueName="[Table1]" displayFolder="" count="0" memberValueDatatype="130" unbalanced="0"/>
    <cacheHierarchy uniqueName="[Table1].[Road_Type]" caption="Road_Type" attribute="1" defaultMemberUniqueName="[Table1].[Road_Type].[All]" allUniqueName="[Table1].[Road_Type].[All]" dimensionUniqueName="[Table1]" displayFolder="" count="0" memberValueDatatype="130" unbalanced="0"/>
    <cacheHierarchy uniqueName="[Table1].[Speed_limit]" caption="Speed_limit" attribute="1" defaultMemberUniqueName="[Table1].[Speed_limit].[All]" allUniqueName="[Table1].[Speed_limit].[All]" dimensionUniqueName="[Table1]" displayFolder="" count="0" memberValueDatatype="20" unbalanced="0"/>
    <cacheHierarchy uniqueName="[Table1].[Time]" caption="Time" attribute="1" time="1" defaultMemberUniqueName="[Table1].[Time].[All]" allUniqueName="[Table1].[Time].[All]" dimensionUniqueName="[Table1]" displayFolder="" count="0" memberValueDatatype="7" unbalanced="0"/>
    <cacheHierarchy uniqueName="[Table1].[Urban_or_Rural_Area]" caption="Urban_or_Rural_Area" attribute="1" defaultMemberUniqueName="[Table1].[Urban_or_Rural_Area].[All]" allUniqueName="[Table1].[Urban_or_Rural_Area].[All]" dimensionUniqueName="[Table1]" displayFolder="" count="0" memberValueDatatype="130" unbalanced="0"/>
    <cacheHierarchy uniqueName="[Table1].[Weather_Conditions]" caption="Weather_Conditions" attribute="1" defaultMemberUniqueName="[Table1].[Weather_Conditions].[All]" allUniqueName="[Table1].[Weather_Conditions].[All]" dimensionUniqueName="[Table1]" displayFolder="" count="0" memberValueDatatype="130" unbalanced="0"/>
    <cacheHierarchy uniqueName="[Table1].[Vehicle_Type]" caption="Vehicle_Type" attribute="1" defaultMemberUniqueName="[Table1].[Vehicle_Type].[All]" allUniqueName="[Table1].[Vehicle_Type].[All]" dimensionUniqueName="[Table1]" displayFolder="" count="0" memberValueDatatype="130" unbalanced="0"/>
    <cacheHierarchy uniqueName="[Table1].[Accident Date (Year)]" caption="Accident Date (Year)" attribute="1" defaultMemberUniqueName="[Table1].[Accident Date (Year)].[All]" allUniqueName="[Table1].[Accident Date (Year)].[All]" dimensionUniqueName="[Table1]" displayFolder="" count="0" memberValueDatatype="130" unbalanced="0"/>
    <cacheHierarchy uniqueName="[Table1].[Accident Date (Quarter)]" caption="Accident Date (Quarter)" attribute="1" defaultMemberUniqueName="[Table1].[Accident Date (Quarter)].[All]" allUniqueName="[Table1].[Accident Date (Quarter)].[All]" dimensionUniqueName="[Table1]" displayFolder="" count="0" memberValueDatatype="130" unbalanced="0"/>
    <cacheHierarchy uniqueName="[Table1].[Accident Date (Month)]" caption="Accident Date (Month)" attribute="1" defaultMemberUniqueName="[Table1].[Accident Date (Month)].[All]" allUniqueName="[Table1].[Accident Date (Month)].[All]" dimensionUniqueName="[Table1]" displayFolder="" count="0" memberValueDatatype="130" unbalanced="0"/>
    <cacheHierarchy uniqueName="[Table1].[Accident Date (Month Index)]" caption="Accident Date (Month Index)" attribute="1" defaultMemberUniqueName="[Table1].[Accident Date (Month Index)].[All]" allUniqueName="[Table1].[Accident 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Accident_Index]" caption="Count of Accident_Index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Number_of_Vehicles]" caption="Sum of Number_of_Vehicles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Number_of_Casualties]" caption="Sum of Number_of_Casualtie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hem Amer" refreshedDate="45037.407970138891" backgroundQuery="1" createdVersion="8" refreshedVersion="8" minRefreshableVersion="3" recordCount="0" supportSubquery="1" supportAdvancedDrill="1" xr:uid="{4FB857BF-87DC-47BD-B1A7-4D7991C82F49}">
  <cacheSource type="external" connectionId="2"/>
  <cacheFields count="2">
    <cacheField name="[Measures].[Sum of Number_of_Casualties]" caption="Sum of Number_of_Casualties" numFmtId="0" hierarchy="29" level="32767"/>
    <cacheField name="[Table1].[Accident_Severity].[Accident_Severity]" caption="Accident_Severity" numFmtId="0" hierarchy="5" level="1">
      <sharedItems count="3">
        <s v="fatal"/>
        <s v="Serious"/>
        <s v="Slight"/>
      </sharedItems>
    </cacheField>
  </cacheFields>
  <cacheHierarchies count="30">
    <cacheHierarchy uniqueName="[Table1].[Accident_Index]" caption="Accident_Index" attribute="1" defaultMemberUniqueName="[Table1].[Accident_Index].[All]" allUniqueName="[Table1].[Accident_Index].[All]" dimensionUniqueName="[Table1]" displayFolder="" count="0" memberValueDatatype="130" unbalanced="0"/>
    <cacheHierarchy uniqueName="[Table1].[Accident Date]" caption="Accident Date" attribute="1" time="1" defaultMemberUniqueName="[Table1].[Accident Date].[All]" allUniqueName="[Table1].[Accident Date].[All]" dimensionUniqueName="[Table1]" displayFolder="" count="2" memberValueDatatype="7" unbalanced="0"/>
    <cacheHierarchy uniqueName="[Table1].[Day_of_Week]" caption="Day_of_Week" attribute="1" defaultMemberUniqueName="[Table1].[Day_of_Week].[All]" allUniqueName="[Table1].[Day_of_Week].[All]" dimensionUniqueName="[Table1]" displayFolder="" count="0" memberValueDatatype="130" unbalanced="0"/>
    <cacheHierarchy uniqueName="[Table1].[Junction_Control]" caption="Junction_Control" attribute="1" defaultMemberUniqueName="[Table1].[Junction_Control].[All]" allUniqueName="[Table1].[Junction_Control].[All]" dimensionUniqueName="[Table1]" displayFolder="" count="0" memberValueDatatype="130" unbalanced="0"/>
    <cacheHierarchy uniqueName="[Table1].[Junction_Detail]" caption="Junction_Detail" attribute="1" defaultMemberUniqueName="[Table1].[Junction_Detail].[All]" allUniqueName="[Table1].[Junction_Detail].[All]" dimensionUniqueName="[Table1]" displayFolder="" count="0" memberValueDatatype="130" unbalanced="0"/>
    <cacheHierarchy uniqueName="[Table1].[Accident_Severity]" caption="Accident_Severity" attribute="1" defaultMemberUniqueName="[Table1].[Accident_Severity].[All]" allUniqueName="[Table1].[Accident_Severity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Latitude]" caption="Latitude" attribute="1" defaultMemberUniqueName="[Table1].[Latitude].[All]" allUniqueName="[Table1].[Latitude].[All]" dimensionUniqueName="[Table1]" displayFolder="" count="0" memberValueDatatype="5" unbalanced="0"/>
    <cacheHierarchy uniqueName="[Table1].[Light_Conditions]" caption="Light_Conditions" attribute="1" defaultMemberUniqueName="[Table1].[Light_Conditions].[All]" allUniqueName="[Table1].[Light_Conditions].[All]" dimensionUniqueName="[Table1]" displayFolder="" count="0" memberValueDatatype="130" unbalanced="0"/>
    <cacheHierarchy uniqueName="[Table1].[Local_Authority_(District)]" caption="Local_Authority_(District)" attribute="1" defaultMemberUniqueName="[Table1].[Local_Authority_(District)].[All]" allUniqueName="[Table1].[Local_Authority_(District)].[All]" dimensionUniqueName="[Table1]" displayFolder="" count="0" memberValueDatatype="130" unbalanced="0"/>
    <cacheHierarchy uniqueName="[Table1].[Carriageway_Hazards]" caption="Carriageway_Hazards" attribute="1" defaultMemberUniqueName="[Table1].[Carriageway_Hazards].[All]" allUniqueName="[Table1].[Carriageway_Hazards].[All]" dimensionUniqueName="[Table1]" displayFolder="" count="0" memberValueDatatype="130" unbalanced="0"/>
    <cacheHierarchy uniqueName="[Table1].[Longitude]" caption="Longitude" attribute="1" defaultMemberUniqueName="[Table1].[Longitude].[All]" allUniqueName="[Table1].[Longitude].[All]" dimensionUniqueName="[Table1]" displayFolder="" count="0" memberValueDatatype="5" unbalanced="0"/>
    <cacheHierarchy uniqueName="[Table1].[Number_of_Casualties]" caption="Number_of_Casualties" attribute="1" defaultMemberUniqueName="[Table1].[Number_of_Casualties].[All]" allUniqueName="[Table1].[Number_of_Casualties].[All]" dimensionUniqueName="[Table1]" displayFolder="" count="0" memberValueDatatype="20" unbalanced="0"/>
    <cacheHierarchy uniqueName="[Table1].[Number_of_Vehicles]" caption="Number_of_Vehicles" attribute="1" defaultMemberUniqueName="[Table1].[Number_of_Vehicles].[All]" allUniqueName="[Table1].[Number_of_Vehicles].[All]" dimensionUniqueName="[Table1]" displayFolder="" count="0" memberValueDatatype="20" unbalanced="0"/>
    <cacheHierarchy uniqueName="[Table1].[Police_Force]" caption="Police_Force" attribute="1" defaultMemberUniqueName="[Table1].[Police_Force].[All]" allUniqueName="[Table1].[Police_Force].[All]" dimensionUniqueName="[Table1]" displayFolder="" count="0" memberValueDatatype="130" unbalanced="0"/>
    <cacheHierarchy uniqueName="[Table1].[Road_Surface_Conditions]" caption="Road_Surface_Conditions" attribute="1" defaultMemberUniqueName="[Table1].[Road_Surface_Conditions].[All]" allUniqueName="[Table1].[Road_Surface_Conditions].[All]" dimensionUniqueName="[Table1]" displayFolder="" count="0" memberValueDatatype="130" unbalanced="0"/>
    <cacheHierarchy uniqueName="[Table1].[Road_Type]" caption="Road_Type" attribute="1" defaultMemberUniqueName="[Table1].[Road_Type].[All]" allUniqueName="[Table1].[Road_Type].[All]" dimensionUniqueName="[Table1]" displayFolder="" count="0" memberValueDatatype="130" unbalanced="0"/>
    <cacheHierarchy uniqueName="[Table1].[Speed_limit]" caption="Speed_limit" attribute="1" defaultMemberUniqueName="[Table1].[Speed_limit].[All]" allUniqueName="[Table1].[Speed_limit].[All]" dimensionUniqueName="[Table1]" displayFolder="" count="0" memberValueDatatype="20" unbalanced="0"/>
    <cacheHierarchy uniqueName="[Table1].[Time]" caption="Time" attribute="1" time="1" defaultMemberUniqueName="[Table1].[Time].[All]" allUniqueName="[Table1].[Time].[All]" dimensionUniqueName="[Table1]" displayFolder="" count="0" memberValueDatatype="7" unbalanced="0"/>
    <cacheHierarchy uniqueName="[Table1].[Urban_or_Rural_Area]" caption="Urban_or_Rural_Area" attribute="1" defaultMemberUniqueName="[Table1].[Urban_or_Rural_Area].[All]" allUniqueName="[Table1].[Urban_or_Rural_Area].[All]" dimensionUniqueName="[Table1]" displayFolder="" count="0" memberValueDatatype="130" unbalanced="0"/>
    <cacheHierarchy uniqueName="[Table1].[Weather_Conditions]" caption="Weather_Conditions" attribute="1" defaultMemberUniqueName="[Table1].[Weather_Conditions].[All]" allUniqueName="[Table1].[Weather_Conditions].[All]" dimensionUniqueName="[Table1]" displayFolder="" count="0" memberValueDatatype="130" unbalanced="0"/>
    <cacheHierarchy uniqueName="[Table1].[Vehicle_Type]" caption="Vehicle_Type" attribute="1" defaultMemberUniqueName="[Table1].[Vehicle_Type].[All]" allUniqueName="[Table1].[Vehicle_Type].[All]" dimensionUniqueName="[Table1]" displayFolder="" count="0" memberValueDatatype="130" unbalanced="0"/>
    <cacheHierarchy uniqueName="[Table1].[Accident Date (Year)]" caption="Accident Date (Year)" attribute="1" defaultMemberUniqueName="[Table1].[Accident Date (Year)].[All]" allUniqueName="[Table1].[Accident Date (Year)].[All]" dimensionUniqueName="[Table1]" displayFolder="" count="0" memberValueDatatype="130" unbalanced="0"/>
    <cacheHierarchy uniqueName="[Table1].[Accident Date (Quarter)]" caption="Accident Date (Quarter)" attribute="1" defaultMemberUniqueName="[Table1].[Accident Date (Quarter)].[All]" allUniqueName="[Table1].[Accident Date (Quarter)].[All]" dimensionUniqueName="[Table1]" displayFolder="" count="0" memberValueDatatype="130" unbalanced="0"/>
    <cacheHierarchy uniqueName="[Table1].[Accident Date (Month)]" caption="Accident Date (Month)" attribute="1" defaultMemberUniqueName="[Table1].[Accident Date (Month)].[All]" allUniqueName="[Table1].[Accident Date (Month)].[All]" dimensionUniqueName="[Table1]" displayFolder="" count="0" memberValueDatatype="130" unbalanced="0"/>
    <cacheHierarchy uniqueName="[Table1].[Accident Date (Month Index)]" caption="Accident Date (Month Index)" attribute="1" defaultMemberUniqueName="[Table1].[Accident Date (Month Index)].[All]" allUniqueName="[Table1].[Accident 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Accident_Index]" caption="Count of Accident_Index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Number_of_Vehicles]" caption="Sum of Number_of_Vehicles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Number_of_Casualties]" caption="Sum of Number_of_Casualtie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hem Amer" refreshedDate="45037.407971064815" backgroundQuery="1" createdVersion="8" refreshedVersion="8" minRefreshableVersion="3" recordCount="0" supportSubquery="1" supportAdvancedDrill="1" xr:uid="{A54C24D6-DC06-4657-9C04-2361F210F778}">
  <cacheSource type="external" connectionId="2"/>
  <cacheFields count="2">
    <cacheField name="[Measures].[Sum of Number_of_Casualties]" caption="Sum of Number_of_Casualties" numFmtId="0" hierarchy="29" level="32767"/>
    <cacheField name="[Table1].[Vehicle_Type].[Vehicle_Type]" caption="Vehicle_Type" numFmtId="0" hierarchy="20" level="1">
      <sharedItems count="15">
        <s v="Agricultural vehicle"/>
        <s v="Bus or coach (17 or more pass seats)"/>
        <s v="Car"/>
        <s v="Goods 7.5 tonnes mgw and over"/>
        <s v="Goods over 3.5t. and under 7.5t"/>
        <s v="Minibus (8 - 16 passenger seats)"/>
        <s v="Motorcycle 125cc and under"/>
        <s v="Motorcycle 50cc and under"/>
        <s v="Motorcycle over 125cc and up to 500cc"/>
        <s v="Motorcycle over 500cc"/>
        <s v="Other vehicle"/>
        <s v="Pedal cycle"/>
        <s v="Ridden horse"/>
        <s v="Taxi/Private hire car"/>
        <s v="Van / Goods 3.5 tonnes mgw or under"/>
      </sharedItems>
    </cacheField>
  </cacheFields>
  <cacheHierarchies count="30">
    <cacheHierarchy uniqueName="[Table1].[Accident_Index]" caption="Accident_Index" attribute="1" defaultMemberUniqueName="[Table1].[Accident_Index].[All]" allUniqueName="[Table1].[Accident_Index].[All]" dimensionUniqueName="[Table1]" displayFolder="" count="0" memberValueDatatype="130" unbalanced="0"/>
    <cacheHierarchy uniqueName="[Table1].[Accident Date]" caption="Accident Date" attribute="1" time="1" defaultMemberUniqueName="[Table1].[Accident Date].[All]" allUniqueName="[Table1].[Accident Date].[All]" dimensionUniqueName="[Table1]" displayFolder="" count="2" memberValueDatatype="7" unbalanced="0"/>
    <cacheHierarchy uniqueName="[Table1].[Day_of_Week]" caption="Day_of_Week" attribute="1" defaultMemberUniqueName="[Table1].[Day_of_Week].[All]" allUniqueName="[Table1].[Day_of_Week].[All]" dimensionUniqueName="[Table1]" displayFolder="" count="0" memberValueDatatype="130" unbalanced="0"/>
    <cacheHierarchy uniqueName="[Table1].[Junction_Control]" caption="Junction_Control" attribute="1" defaultMemberUniqueName="[Table1].[Junction_Control].[All]" allUniqueName="[Table1].[Junction_Control].[All]" dimensionUniqueName="[Table1]" displayFolder="" count="0" memberValueDatatype="130" unbalanced="0"/>
    <cacheHierarchy uniqueName="[Table1].[Junction_Detail]" caption="Junction_Detail" attribute="1" defaultMemberUniqueName="[Table1].[Junction_Detail].[All]" allUniqueName="[Table1].[Junction_Detail].[All]" dimensionUniqueName="[Table1]" displayFolder="" count="0" memberValueDatatype="130" unbalanced="0"/>
    <cacheHierarchy uniqueName="[Table1].[Accident_Severity]" caption="Accident_Severity" attribute="1" defaultMemberUniqueName="[Table1].[Accident_Severity].[All]" allUniqueName="[Table1].[Accident_Severity].[All]" dimensionUniqueName="[Table1]" displayFolder="" count="0" memberValueDatatype="130" unbalanced="0"/>
    <cacheHierarchy uniqueName="[Table1].[Latitude]" caption="Latitude" attribute="1" defaultMemberUniqueName="[Table1].[Latitude].[All]" allUniqueName="[Table1].[Latitude].[All]" dimensionUniqueName="[Table1]" displayFolder="" count="0" memberValueDatatype="5" unbalanced="0"/>
    <cacheHierarchy uniqueName="[Table1].[Light_Conditions]" caption="Light_Conditions" attribute="1" defaultMemberUniqueName="[Table1].[Light_Conditions].[All]" allUniqueName="[Table1].[Light_Conditions].[All]" dimensionUniqueName="[Table1]" displayFolder="" count="0" memberValueDatatype="130" unbalanced="0"/>
    <cacheHierarchy uniqueName="[Table1].[Local_Authority_(District)]" caption="Local_Authority_(District)" attribute="1" defaultMemberUniqueName="[Table1].[Local_Authority_(District)].[All]" allUniqueName="[Table1].[Local_Authority_(District)].[All]" dimensionUniqueName="[Table1]" displayFolder="" count="0" memberValueDatatype="130" unbalanced="0"/>
    <cacheHierarchy uniqueName="[Table1].[Carriageway_Hazards]" caption="Carriageway_Hazards" attribute="1" defaultMemberUniqueName="[Table1].[Carriageway_Hazards].[All]" allUniqueName="[Table1].[Carriageway_Hazards].[All]" dimensionUniqueName="[Table1]" displayFolder="" count="0" memberValueDatatype="130" unbalanced="0"/>
    <cacheHierarchy uniqueName="[Table1].[Longitude]" caption="Longitude" attribute="1" defaultMemberUniqueName="[Table1].[Longitude].[All]" allUniqueName="[Table1].[Longitude].[All]" dimensionUniqueName="[Table1]" displayFolder="" count="0" memberValueDatatype="5" unbalanced="0"/>
    <cacheHierarchy uniqueName="[Table1].[Number_of_Casualties]" caption="Number_of_Casualties" attribute="1" defaultMemberUniqueName="[Table1].[Number_of_Casualties].[All]" allUniqueName="[Table1].[Number_of_Casualties].[All]" dimensionUniqueName="[Table1]" displayFolder="" count="0" memberValueDatatype="20" unbalanced="0"/>
    <cacheHierarchy uniqueName="[Table1].[Number_of_Vehicles]" caption="Number_of_Vehicles" attribute="1" defaultMemberUniqueName="[Table1].[Number_of_Vehicles].[All]" allUniqueName="[Table1].[Number_of_Vehicles].[All]" dimensionUniqueName="[Table1]" displayFolder="" count="0" memberValueDatatype="20" unbalanced="0"/>
    <cacheHierarchy uniqueName="[Table1].[Police_Force]" caption="Police_Force" attribute="1" defaultMemberUniqueName="[Table1].[Police_Force].[All]" allUniqueName="[Table1].[Police_Force].[All]" dimensionUniqueName="[Table1]" displayFolder="" count="0" memberValueDatatype="130" unbalanced="0"/>
    <cacheHierarchy uniqueName="[Table1].[Road_Surface_Conditions]" caption="Road_Surface_Conditions" attribute="1" defaultMemberUniqueName="[Table1].[Road_Surface_Conditions].[All]" allUniqueName="[Table1].[Road_Surface_Conditions].[All]" dimensionUniqueName="[Table1]" displayFolder="" count="0" memberValueDatatype="130" unbalanced="0"/>
    <cacheHierarchy uniqueName="[Table1].[Road_Type]" caption="Road_Type" attribute="1" defaultMemberUniqueName="[Table1].[Road_Type].[All]" allUniqueName="[Table1].[Road_Type].[All]" dimensionUniqueName="[Table1]" displayFolder="" count="0" memberValueDatatype="130" unbalanced="0"/>
    <cacheHierarchy uniqueName="[Table1].[Speed_limit]" caption="Speed_limit" attribute="1" defaultMemberUniqueName="[Table1].[Speed_limit].[All]" allUniqueName="[Table1].[Speed_limit].[All]" dimensionUniqueName="[Table1]" displayFolder="" count="0" memberValueDatatype="20" unbalanced="0"/>
    <cacheHierarchy uniqueName="[Table1].[Time]" caption="Time" attribute="1" time="1" defaultMemberUniqueName="[Table1].[Time].[All]" allUniqueName="[Table1].[Time].[All]" dimensionUniqueName="[Table1]" displayFolder="" count="0" memberValueDatatype="7" unbalanced="0"/>
    <cacheHierarchy uniqueName="[Table1].[Urban_or_Rural_Area]" caption="Urban_or_Rural_Area" attribute="1" defaultMemberUniqueName="[Table1].[Urban_or_Rural_Area].[All]" allUniqueName="[Table1].[Urban_or_Rural_Area].[All]" dimensionUniqueName="[Table1]" displayFolder="" count="0" memberValueDatatype="130" unbalanced="0"/>
    <cacheHierarchy uniqueName="[Table1].[Weather_Conditions]" caption="Weather_Conditions" attribute="1" defaultMemberUniqueName="[Table1].[Weather_Conditions].[All]" allUniqueName="[Table1].[Weather_Conditions].[All]" dimensionUniqueName="[Table1]" displayFolder="" count="0" memberValueDatatype="130" unbalanced="0"/>
    <cacheHierarchy uniqueName="[Table1].[Vehicle_Type]" caption="Vehicle_Type" attribute="1" defaultMemberUniqueName="[Table1].[Vehicle_Type].[All]" allUniqueName="[Table1].[Vehicle_Type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Accident Date (Year)]" caption="Accident Date (Year)" attribute="1" defaultMemberUniqueName="[Table1].[Accident Date (Year)].[All]" allUniqueName="[Table1].[Accident Date (Year)].[All]" dimensionUniqueName="[Table1]" displayFolder="" count="0" memberValueDatatype="130" unbalanced="0"/>
    <cacheHierarchy uniqueName="[Table1].[Accident Date (Quarter)]" caption="Accident Date (Quarter)" attribute="1" defaultMemberUniqueName="[Table1].[Accident Date (Quarter)].[All]" allUniqueName="[Table1].[Accident Date (Quarter)].[All]" dimensionUniqueName="[Table1]" displayFolder="" count="0" memberValueDatatype="130" unbalanced="0"/>
    <cacheHierarchy uniqueName="[Table1].[Accident Date (Month)]" caption="Accident Date (Month)" attribute="1" defaultMemberUniqueName="[Table1].[Accident Date (Month)].[All]" allUniqueName="[Table1].[Accident Date (Month)].[All]" dimensionUniqueName="[Table1]" displayFolder="" count="0" memberValueDatatype="130" unbalanced="0"/>
    <cacheHierarchy uniqueName="[Table1].[Accident Date (Month Index)]" caption="Accident Date (Month Index)" attribute="1" defaultMemberUniqueName="[Table1].[Accident Date (Month Index)].[All]" allUniqueName="[Table1].[Accident 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Accident_Index]" caption="Count of Accident_Index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Number_of_Vehicles]" caption="Sum of Number_of_Vehicles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Number_of_Casualties]" caption="Sum of Number_of_Casualtie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hem Amer" refreshedDate="45037.407971990739" backgroundQuery="1" createdVersion="8" refreshedVersion="8" minRefreshableVersion="3" recordCount="0" supportSubquery="1" supportAdvancedDrill="1" xr:uid="{5EA840B4-920B-4479-8240-8107E6C99371}">
  <cacheSource type="external" connectionId="2"/>
  <cacheFields count="2">
    <cacheField name="[Measures].[Sum of Number_of_Casualties]" caption="Sum of Number_of_Casualties" numFmtId="0" hierarchy="29" level="32767"/>
    <cacheField name="[Table1].[Day_of_Week].[Day_of_Week]" caption="Day_of_Week" numFmtId="0" hierarchy="2" level="1">
      <sharedItems count="7">
        <s v="Friday"/>
        <s v="Monday"/>
        <s v="Saturday"/>
        <s v="Sunday"/>
        <s v="Thursday"/>
        <s v="Tuesday"/>
        <s v="Wednesday"/>
      </sharedItems>
    </cacheField>
  </cacheFields>
  <cacheHierarchies count="30">
    <cacheHierarchy uniqueName="[Table1].[Accident_Index]" caption="Accident_Index" attribute="1" defaultMemberUniqueName="[Table1].[Accident_Index].[All]" allUniqueName="[Table1].[Accident_Index].[All]" dimensionUniqueName="[Table1]" displayFolder="" count="0" memberValueDatatype="130" unbalanced="0"/>
    <cacheHierarchy uniqueName="[Table1].[Accident Date]" caption="Accident Date" attribute="1" time="1" defaultMemberUniqueName="[Table1].[Accident Date].[All]" allUniqueName="[Table1].[Accident Date].[All]" dimensionUniqueName="[Table1]" displayFolder="" count="2" memberValueDatatype="7" unbalanced="0"/>
    <cacheHierarchy uniqueName="[Table1].[Day_of_Week]" caption="Day_of_Week" attribute="1" defaultMemberUniqueName="[Table1].[Day_of_Week].[All]" allUniqueName="[Table1].[Day_of_Week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Junction_Control]" caption="Junction_Control" attribute="1" defaultMemberUniqueName="[Table1].[Junction_Control].[All]" allUniqueName="[Table1].[Junction_Control].[All]" dimensionUniqueName="[Table1]" displayFolder="" count="0" memberValueDatatype="130" unbalanced="0"/>
    <cacheHierarchy uniqueName="[Table1].[Junction_Detail]" caption="Junction_Detail" attribute="1" defaultMemberUniqueName="[Table1].[Junction_Detail].[All]" allUniqueName="[Table1].[Junction_Detail].[All]" dimensionUniqueName="[Table1]" displayFolder="" count="0" memberValueDatatype="130" unbalanced="0"/>
    <cacheHierarchy uniqueName="[Table1].[Accident_Severity]" caption="Accident_Severity" attribute="1" defaultMemberUniqueName="[Table1].[Accident_Severity].[All]" allUniqueName="[Table1].[Accident_Severity].[All]" dimensionUniqueName="[Table1]" displayFolder="" count="0" memberValueDatatype="130" unbalanced="0"/>
    <cacheHierarchy uniqueName="[Table1].[Latitude]" caption="Latitude" attribute="1" defaultMemberUniqueName="[Table1].[Latitude].[All]" allUniqueName="[Table1].[Latitude].[All]" dimensionUniqueName="[Table1]" displayFolder="" count="0" memberValueDatatype="5" unbalanced="0"/>
    <cacheHierarchy uniqueName="[Table1].[Light_Conditions]" caption="Light_Conditions" attribute="1" defaultMemberUniqueName="[Table1].[Light_Conditions].[All]" allUniqueName="[Table1].[Light_Conditions].[All]" dimensionUniqueName="[Table1]" displayFolder="" count="0" memberValueDatatype="130" unbalanced="0"/>
    <cacheHierarchy uniqueName="[Table1].[Local_Authority_(District)]" caption="Local_Authority_(District)" attribute="1" defaultMemberUniqueName="[Table1].[Local_Authority_(District)].[All]" allUniqueName="[Table1].[Local_Authority_(District)].[All]" dimensionUniqueName="[Table1]" displayFolder="" count="0" memberValueDatatype="130" unbalanced="0"/>
    <cacheHierarchy uniqueName="[Table1].[Carriageway_Hazards]" caption="Carriageway_Hazards" attribute="1" defaultMemberUniqueName="[Table1].[Carriageway_Hazards].[All]" allUniqueName="[Table1].[Carriageway_Hazards].[All]" dimensionUniqueName="[Table1]" displayFolder="" count="0" memberValueDatatype="130" unbalanced="0"/>
    <cacheHierarchy uniqueName="[Table1].[Longitude]" caption="Longitude" attribute="1" defaultMemberUniqueName="[Table1].[Longitude].[All]" allUniqueName="[Table1].[Longitude].[All]" dimensionUniqueName="[Table1]" displayFolder="" count="0" memberValueDatatype="5" unbalanced="0"/>
    <cacheHierarchy uniqueName="[Table1].[Number_of_Casualties]" caption="Number_of_Casualties" attribute="1" defaultMemberUniqueName="[Table1].[Number_of_Casualties].[All]" allUniqueName="[Table1].[Number_of_Casualties].[All]" dimensionUniqueName="[Table1]" displayFolder="" count="0" memberValueDatatype="20" unbalanced="0"/>
    <cacheHierarchy uniqueName="[Table1].[Number_of_Vehicles]" caption="Number_of_Vehicles" attribute="1" defaultMemberUniqueName="[Table1].[Number_of_Vehicles].[All]" allUniqueName="[Table1].[Number_of_Vehicles].[All]" dimensionUniqueName="[Table1]" displayFolder="" count="0" memberValueDatatype="20" unbalanced="0"/>
    <cacheHierarchy uniqueName="[Table1].[Police_Force]" caption="Police_Force" attribute="1" defaultMemberUniqueName="[Table1].[Police_Force].[All]" allUniqueName="[Table1].[Police_Force].[All]" dimensionUniqueName="[Table1]" displayFolder="" count="0" memberValueDatatype="130" unbalanced="0"/>
    <cacheHierarchy uniqueName="[Table1].[Road_Surface_Conditions]" caption="Road_Surface_Conditions" attribute="1" defaultMemberUniqueName="[Table1].[Road_Surface_Conditions].[All]" allUniqueName="[Table1].[Road_Surface_Conditions].[All]" dimensionUniqueName="[Table1]" displayFolder="" count="0" memberValueDatatype="130" unbalanced="0"/>
    <cacheHierarchy uniqueName="[Table1].[Road_Type]" caption="Road_Type" attribute="1" defaultMemberUniqueName="[Table1].[Road_Type].[All]" allUniqueName="[Table1].[Road_Type].[All]" dimensionUniqueName="[Table1]" displayFolder="" count="0" memberValueDatatype="130" unbalanced="0"/>
    <cacheHierarchy uniqueName="[Table1].[Speed_limit]" caption="Speed_limit" attribute="1" defaultMemberUniqueName="[Table1].[Speed_limit].[All]" allUniqueName="[Table1].[Speed_limit].[All]" dimensionUniqueName="[Table1]" displayFolder="" count="0" memberValueDatatype="20" unbalanced="0"/>
    <cacheHierarchy uniqueName="[Table1].[Time]" caption="Time" attribute="1" time="1" defaultMemberUniqueName="[Table1].[Time].[All]" allUniqueName="[Table1].[Time].[All]" dimensionUniqueName="[Table1]" displayFolder="" count="0" memberValueDatatype="7" unbalanced="0"/>
    <cacheHierarchy uniqueName="[Table1].[Urban_or_Rural_Area]" caption="Urban_or_Rural_Area" attribute="1" defaultMemberUniqueName="[Table1].[Urban_or_Rural_Area].[All]" allUniqueName="[Table1].[Urban_or_Rural_Area].[All]" dimensionUniqueName="[Table1]" displayFolder="" count="0" memberValueDatatype="130" unbalanced="0"/>
    <cacheHierarchy uniqueName="[Table1].[Weather_Conditions]" caption="Weather_Conditions" attribute="1" defaultMemberUniqueName="[Table1].[Weather_Conditions].[All]" allUniqueName="[Table1].[Weather_Conditions].[All]" dimensionUniqueName="[Table1]" displayFolder="" count="0" memberValueDatatype="130" unbalanced="0"/>
    <cacheHierarchy uniqueName="[Table1].[Vehicle_Type]" caption="Vehicle_Type" attribute="1" defaultMemberUniqueName="[Table1].[Vehicle_Type].[All]" allUniqueName="[Table1].[Vehicle_Type].[All]" dimensionUniqueName="[Table1]" displayFolder="" count="2" memberValueDatatype="130" unbalanced="0"/>
    <cacheHierarchy uniqueName="[Table1].[Accident Date (Year)]" caption="Accident Date (Year)" attribute="1" defaultMemberUniqueName="[Table1].[Accident Date (Year)].[All]" allUniqueName="[Table1].[Accident Date (Year)].[All]" dimensionUniqueName="[Table1]" displayFolder="" count="0" memberValueDatatype="130" unbalanced="0"/>
    <cacheHierarchy uniqueName="[Table1].[Accident Date (Quarter)]" caption="Accident Date (Quarter)" attribute="1" defaultMemberUniqueName="[Table1].[Accident Date (Quarter)].[All]" allUniqueName="[Table1].[Accident Date (Quarter)].[All]" dimensionUniqueName="[Table1]" displayFolder="" count="0" memberValueDatatype="130" unbalanced="0"/>
    <cacheHierarchy uniqueName="[Table1].[Accident Date (Month)]" caption="Accident Date (Month)" attribute="1" defaultMemberUniqueName="[Table1].[Accident Date (Month)].[All]" allUniqueName="[Table1].[Accident Date (Month)].[All]" dimensionUniqueName="[Table1]" displayFolder="" count="0" memberValueDatatype="130" unbalanced="0"/>
    <cacheHierarchy uniqueName="[Table1].[Accident Date (Month Index)]" caption="Accident Date (Month Index)" attribute="1" defaultMemberUniqueName="[Table1].[Accident Date (Month Index)].[All]" allUniqueName="[Table1].[Accident 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Accident_Index]" caption="Count of Accident_Index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Number_of_Vehicles]" caption="Sum of Number_of_Vehicles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Number_of_Casualties]" caption="Sum of Number_of_Casualtie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hem Amer" refreshedDate="45037.4079724537" backgroundQuery="1" createdVersion="8" refreshedVersion="8" minRefreshableVersion="3" recordCount="0" supportSubquery="1" supportAdvancedDrill="1" xr:uid="{F3D003D8-7450-4FE0-81F5-267E8BE02898}">
  <cacheSource type="external" connectionId="2"/>
  <cacheFields count="3">
    <cacheField name="[Measures].[Sum of Number_of_Casualties]" caption="Sum of Number_of_Casualties" numFmtId="0" hierarchy="29" level="32767"/>
    <cacheField name="[Table1].[Day_of_Week].[Day_of_Week]" caption="Day_of_Week" numFmtId="0" hierarchy="2" level="1">
      <sharedItems count="7">
        <s v="Friday"/>
        <s v="Monday"/>
        <s v="Saturday"/>
        <s v="Sunday"/>
        <s v="Thursday"/>
        <s v="Tuesday"/>
        <s v="Wednesday"/>
      </sharedItems>
    </cacheField>
    <cacheField name="[Table1].[Local_Authority_(District)].[Local_Authority_(District)]" caption="Local_Authority_(District)" numFmtId="0" hierarchy="8" level="1">
      <sharedItems count="10">
        <s v="Birmingham"/>
        <s v="Bradford"/>
        <s v="Cornwall"/>
        <s v="County Durham"/>
        <s v="Kirklees"/>
        <s v="Leeds"/>
        <s v="Liverpool"/>
        <s v="Manchester"/>
        <s v="Sheffield"/>
        <s v="Westminster"/>
      </sharedItems>
    </cacheField>
  </cacheFields>
  <cacheHierarchies count="30">
    <cacheHierarchy uniqueName="[Table1].[Accident_Index]" caption="Accident_Index" attribute="1" defaultMemberUniqueName="[Table1].[Accident_Index].[All]" allUniqueName="[Table1].[Accident_Index].[All]" dimensionUniqueName="[Table1]" displayFolder="" count="0" memberValueDatatype="130" unbalanced="0"/>
    <cacheHierarchy uniqueName="[Table1].[Accident Date]" caption="Accident Date" attribute="1" time="1" defaultMemberUniqueName="[Table1].[Accident Date].[All]" allUniqueName="[Table1].[Accident Date].[All]" dimensionUniqueName="[Table1]" displayFolder="" count="2" memberValueDatatype="7" unbalanced="0"/>
    <cacheHierarchy uniqueName="[Table1].[Day_of_Week]" caption="Day_of_Week" attribute="1" defaultMemberUniqueName="[Table1].[Day_of_Week].[All]" allUniqueName="[Table1].[Day_of_Week].[All]" dimensionUniqueName="[Table1]" displayFolder="" count="2" memberValueDatatype="130" unbalanced="0">
      <fieldsUsage count="2">
        <fieldUsage x="-1"/>
        <fieldUsage x="1"/>
      </fieldsUsage>
    </cacheHierarchy>
    <cacheHierarchy uniqueName="[Table1].[Junction_Control]" caption="Junction_Control" attribute="1" defaultMemberUniqueName="[Table1].[Junction_Control].[All]" allUniqueName="[Table1].[Junction_Control].[All]" dimensionUniqueName="[Table1]" displayFolder="" count="0" memberValueDatatype="130" unbalanced="0"/>
    <cacheHierarchy uniqueName="[Table1].[Junction_Detail]" caption="Junction_Detail" attribute="1" defaultMemberUniqueName="[Table1].[Junction_Detail].[All]" allUniqueName="[Table1].[Junction_Detail].[All]" dimensionUniqueName="[Table1]" displayFolder="" count="0" memberValueDatatype="130" unbalanced="0"/>
    <cacheHierarchy uniqueName="[Table1].[Accident_Severity]" caption="Accident_Severity" attribute="1" defaultMemberUniqueName="[Table1].[Accident_Severity].[All]" allUniqueName="[Table1].[Accident_Severity].[All]" dimensionUniqueName="[Table1]" displayFolder="" count="0" memberValueDatatype="130" unbalanced="0"/>
    <cacheHierarchy uniqueName="[Table1].[Latitude]" caption="Latitude" attribute="1" defaultMemberUniqueName="[Table1].[Latitude].[All]" allUniqueName="[Table1].[Latitude].[All]" dimensionUniqueName="[Table1]" displayFolder="" count="0" memberValueDatatype="5" unbalanced="0"/>
    <cacheHierarchy uniqueName="[Table1].[Light_Conditions]" caption="Light_Conditions" attribute="1" defaultMemberUniqueName="[Table1].[Light_Conditions].[All]" allUniqueName="[Table1].[Light_Conditions].[All]" dimensionUniqueName="[Table1]" displayFolder="" count="0" memberValueDatatype="130" unbalanced="0"/>
    <cacheHierarchy uniqueName="[Table1].[Local_Authority_(District)]" caption="Local_Authority_(District)" attribute="1" defaultMemberUniqueName="[Table1].[Local_Authority_(District)].[All]" allUniqueName="[Table1].[Local_Authority_(District)].[All]" dimensionUniqueName="[Table1]" displayFolder="" count="2" memberValueDatatype="130" unbalanced="0">
      <fieldsUsage count="2">
        <fieldUsage x="-1"/>
        <fieldUsage x="2"/>
      </fieldsUsage>
    </cacheHierarchy>
    <cacheHierarchy uniqueName="[Table1].[Carriageway_Hazards]" caption="Carriageway_Hazards" attribute="1" defaultMemberUniqueName="[Table1].[Carriageway_Hazards].[All]" allUniqueName="[Table1].[Carriageway_Hazards].[All]" dimensionUniqueName="[Table1]" displayFolder="" count="0" memberValueDatatype="130" unbalanced="0"/>
    <cacheHierarchy uniqueName="[Table1].[Longitude]" caption="Longitude" attribute="1" defaultMemberUniqueName="[Table1].[Longitude].[All]" allUniqueName="[Table1].[Longitude].[All]" dimensionUniqueName="[Table1]" displayFolder="" count="0" memberValueDatatype="5" unbalanced="0"/>
    <cacheHierarchy uniqueName="[Table1].[Number_of_Casualties]" caption="Number_of_Casualties" attribute="1" defaultMemberUniqueName="[Table1].[Number_of_Casualties].[All]" allUniqueName="[Table1].[Number_of_Casualties].[All]" dimensionUniqueName="[Table1]" displayFolder="" count="0" memberValueDatatype="20" unbalanced="0"/>
    <cacheHierarchy uniqueName="[Table1].[Number_of_Vehicles]" caption="Number_of_Vehicles" attribute="1" defaultMemberUniqueName="[Table1].[Number_of_Vehicles].[All]" allUniqueName="[Table1].[Number_of_Vehicles].[All]" dimensionUniqueName="[Table1]" displayFolder="" count="0" memberValueDatatype="20" unbalanced="0"/>
    <cacheHierarchy uniqueName="[Table1].[Police_Force]" caption="Police_Force" attribute="1" defaultMemberUniqueName="[Table1].[Police_Force].[All]" allUniqueName="[Table1].[Police_Force].[All]" dimensionUniqueName="[Table1]" displayFolder="" count="0" memberValueDatatype="130" unbalanced="0"/>
    <cacheHierarchy uniqueName="[Table1].[Road_Surface_Conditions]" caption="Road_Surface_Conditions" attribute="1" defaultMemberUniqueName="[Table1].[Road_Surface_Conditions].[All]" allUniqueName="[Table1].[Road_Surface_Conditions].[All]" dimensionUniqueName="[Table1]" displayFolder="" count="0" memberValueDatatype="130" unbalanced="0"/>
    <cacheHierarchy uniqueName="[Table1].[Road_Type]" caption="Road_Type" attribute="1" defaultMemberUniqueName="[Table1].[Road_Type].[All]" allUniqueName="[Table1].[Road_Type].[All]" dimensionUniqueName="[Table1]" displayFolder="" count="0" memberValueDatatype="130" unbalanced="0"/>
    <cacheHierarchy uniqueName="[Table1].[Speed_limit]" caption="Speed_limit" attribute="1" defaultMemberUniqueName="[Table1].[Speed_limit].[All]" allUniqueName="[Table1].[Speed_limit].[All]" dimensionUniqueName="[Table1]" displayFolder="" count="0" memberValueDatatype="20" unbalanced="0"/>
    <cacheHierarchy uniqueName="[Table1].[Time]" caption="Time" attribute="1" time="1" defaultMemberUniqueName="[Table1].[Time].[All]" allUniqueName="[Table1].[Time].[All]" dimensionUniqueName="[Table1]" displayFolder="" count="0" memberValueDatatype="7" unbalanced="0"/>
    <cacheHierarchy uniqueName="[Table1].[Urban_or_Rural_Area]" caption="Urban_or_Rural_Area" attribute="1" defaultMemberUniqueName="[Table1].[Urban_or_Rural_Area].[All]" allUniqueName="[Table1].[Urban_or_Rural_Area].[All]" dimensionUniqueName="[Table1]" displayFolder="" count="0" memberValueDatatype="130" unbalanced="0"/>
    <cacheHierarchy uniqueName="[Table1].[Weather_Conditions]" caption="Weather_Conditions" attribute="1" defaultMemberUniqueName="[Table1].[Weather_Conditions].[All]" allUniqueName="[Table1].[Weather_Conditions].[All]" dimensionUniqueName="[Table1]" displayFolder="" count="0" memberValueDatatype="130" unbalanced="0"/>
    <cacheHierarchy uniqueName="[Table1].[Vehicle_Type]" caption="Vehicle_Type" attribute="1" defaultMemberUniqueName="[Table1].[Vehicle_Type].[All]" allUniqueName="[Table1].[Vehicle_Type].[All]" dimensionUniqueName="[Table1]" displayFolder="" count="2" memberValueDatatype="130" unbalanced="0"/>
    <cacheHierarchy uniqueName="[Table1].[Accident Date (Year)]" caption="Accident Date (Year)" attribute="1" defaultMemberUniqueName="[Table1].[Accident Date (Year)].[All]" allUniqueName="[Table1].[Accident Date (Year)].[All]" dimensionUniqueName="[Table1]" displayFolder="" count="0" memberValueDatatype="130" unbalanced="0"/>
    <cacheHierarchy uniqueName="[Table1].[Accident Date (Quarter)]" caption="Accident Date (Quarter)" attribute="1" defaultMemberUniqueName="[Table1].[Accident Date (Quarter)].[All]" allUniqueName="[Table1].[Accident Date (Quarter)].[All]" dimensionUniqueName="[Table1]" displayFolder="" count="0" memberValueDatatype="130" unbalanced="0"/>
    <cacheHierarchy uniqueName="[Table1].[Accident Date (Month)]" caption="Accident Date (Month)" attribute="1" defaultMemberUniqueName="[Table1].[Accident Date (Month)].[All]" allUniqueName="[Table1].[Accident Date (Month)].[All]" dimensionUniqueName="[Table1]" displayFolder="" count="0" memberValueDatatype="130" unbalanced="0"/>
    <cacheHierarchy uniqueName="[Table1].[Accident Date (Month Index)]" caption="Accident Date (Month Index)" attribute="1" defaultMemberUniqueName="[Table1].[Accident Date (Month Index)].[All]" allUniqueName="[Table1].[Accident 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Accident_Index]" caption="Count of Accident_Index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Number_of_Vehicles]" caption="Sum of Number_of_Vehicles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Number_of_Casualties]" caption="Sum of Number_of_Casualties" measure="1" displayFolder="" measureGroup="Table1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dimensions count="2">
    <dimension measure="1" name="Measures" uniqueName="[Measures]" caption="Measures"/>
    <dimension name="Table1" uniqueName="[Table1]" caption="Table1"/>
  </dimensions>
  <measureGroups count="1">
    <measureGroup name="Table1" caption="Table1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hem Amer" refreshedDate="45037.403610069443" backgroundQuery="1" createdVersion="3" refreshedVersion="8" minRefreshableVersion="3" recordCount="0" supportSubquery="1" supportAdvancedDrill="1" xr:uid="{6A779E09-4F5B-46EE-86A6-768C03666A11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0"/>
  <cacheHierarchies count="30">
    <cacheHierarchy uniqueName="[Table1].[Accident_Index]" caption="Accident_Index" attribute="1" defaultMemberUniqueName="[Table1].[Accident_Index].[All]" allUniqueName="[Table1].[Accident_Index].[All]" dimensionUniqueName="[Table1]" displayFolder="" count="0" memberValueDatatype="130" unbalanced="0"/>
    <cacheHierarchy uniqueName="[Table1].[Accident Date]" caption="Accident Date" attribute="1" time="1" defaultMemberUniqueName="[Table1].[Accident Date].[All]" allUniqueName="[Table1].[Accident Date].[All]" dimensionUniqueName="[Table1]" displayFolder="" count="2" memberValueDatatype="7" unbalanced="0"/>
    <cacheHierarchy uniqueName="[Table1].[Day_of_Week]" caption="Day_of_Week" attribute="1" defaultMemberUniqueName="[Table1].[Day_of_Week].[All]" allUniqueName="[Table1].[Day_of_Week].[All]" dimensionUniqueName="[Table1]" displayFolder="" count="0" memberValueDatatype="130" unbalanced="0"/>
    <cacheHierarchy uniqueName="[Table1].[Junction_Control]" caption="Junction_Control" attribute="1" defaultMemberUniqueName="[Table1].[Junction_Control].[All]" allUniqueName="[Table1].[Junction_Control].[All]" dimensionUniqueName="[Table1]" displayFolder="" count="0" memberValueDatatype="130" unbalanced="0"/>
    <cacheHierarchy uniqueName="[Table1].[Junction_Detail]" caption="Junction_Detail" attribute="1" defaultMemberUniqueName="[Table1].[Junction_Detail].[All]" allUniqueName="[Table1].[Junction_Detail].[All]" dimensionUniqueName="[Table1]" displayFolder="" count="0" memberValueDatatype="130" unbalanced="0"/>
    <cacheHierarchy uniqueName="[Table1].[Accident_Severity]" caption="Accident_Severity" attribute="1" defaultMemberUniqueName="[Table1].[Accident_Severity].[All]" allUniqueName="[Table1].[Accident_Severity].[All]" dimensionUniqueName="[Table1]" displayFolder="" count="0" memberValueDatatype="130" unbalanced="0"/>
    <cacheHierarchy uniqueName="[Table1].[Latitude]" caption="Latitude" attribute="1" defaultMemberUniqueName="[Table1].[Latitude].[All]" allUniqueName="[Table1].[Latitude].[All]" dimensionUniqueName="[Table1]" displayFolder="" count="0" memberValueDatatype="5" unbalanced="0"/>
    <cacheHierarchy uniqueName="[Table1].[Light_Conditions]" caption="Light_Conditions" attribute="1" defaultMemberUniqueName="[Table1].[Light_Conditions].[All]" allUniqueName="[Table1].[Light_Conditions].[All]" dimensionUniqueName="[Table1]" displayFolder="" count="0" memberValueDatatype="130" unbalanced="0"/>
    <cacheHierarchy uniqueName="[Table1].[Local_Authority_(District)]" caption="Local_Authority_(District)" attribute="1" defaultMemberUniqueName="[Table1].[Local_Authority_(District)].[All]" allUniqueName="[Table1].[Local_Authority_(District)].[All]" dimensionUniqueName="[Table1]" displayFolder="" count="0" memberValueDatatype="130" unbalanced="0"/>
    <cacheHierarchy uniqueName="[Table1].[Carriageway_Hazards]" caption="Carriageway_Hazards" attribute="1" defaultMemberUniqueName="[Table1].[Carriageway_Hazards].[All]" allUniqueName="[Table1].[Carriageway_Hazards].[All]" dimensionUniqueName="[Table1]" displayFolder="" count="0" memberValueDatatype="130" unbalanced="0"/>
    <cacheHierarchy uniqueName="[Table1].[Longitude]" caption="Longitude" attribute="1" defaultMemberUniqueName="[Table1].[Longitude].[All]" allUniqueName="[Table1].[Longitude].[All]" dimensionUniqueName="[Table1]" displayFolder="" count="0" memberValueDatatype="5" unbalanced="0"/>
    <cacheHierarchy uniqueName="[Table1].[Number_of_Casualties]" caption="Number_of_Casualties" attribute="1" defaultMemberUniqueName="[Table1].[Number_of_Casualties].[All]" allUniqueName="[Table1].[Number_of_Casualties].[All]" dimensionUniqueName="[Table1]" displayFolder="" count="0" memberValueDatatype="20" unbalanced="0"/>
    <cacheHierarchy uniqueName="[Table1].[Number_of_Vehicles]" caption="Number_of_Vehicles" attribute="1" defaultMemberUniqueName="[Table1].[Number_of_Vehicles].[All]" allUniqueName="[Table1].[Number_of_Vehicles].[All]" dimensionUniqueName="[Table1]" displayFolder="" count="0" memberValueDatatype="20" unbalanced="0"/>
    <cacheHierarchy uniqueName="[Table1].[Police_Force]" caption="Police_Force" attribute="1" defaultMemberUniqueName="[Table1].[Police_Force].[All]" allUniqueName="[Table1].[Police_Force].[All]" dimensionUniqueName="[Table1]" displayFolder="" count="0" memberValueDatatype="130" unbalanced="0"/>
    <cacheHierarchy uniqueName="[Table1].[Road_Surface_Conditions]" caption="Road_Surface_Conditions" attribute="1" defaultMemberUniqueName="[Table1].[Road_Surface_Conditions].[All]" allUniqueName="[Table1].[Road_Surface_Conditions].[All]" dimensionUniqueName="[Table1]" displayFolder="" count="0" memberValueDatatype="130" unbalanced="0"/>
    <cacheHierarchy uniqueName="[Table1].[Road_Type]" caption="Road_Type" attribute="1" defaultMemberUniqueName="[Table1].[Road_Type].[All]" allUniqueName="[Table1].[Road_Type].[All]" dimensionUniqueName="[Table1]" displayFolder="" count="0" memberValueDatatype="130" unbalanced="0"/>
    <cacheHierarchy uniqueName="[Table1].[Speed_limit]" caption="Speed_limit" attribute="1" defaultMemberUniqueName="[Table1].[Speed_limit].[All]" allUniqueName="[Table1].[Speed_limit].[All]" dimensionUniqueName="[Table1]" displayFolder="" count="0" memberValueDatatype="20" unbalanced="0"/>
    <cacheHierarchy uniqueName="[Table1].[Time]" caption="Time" attribute="1" time="1" defaultMemberUniqueName="[Table1].[Time].[All]" allUniqueName="[Table1].[Time].[All]" dimensionUniqueName="[Table1]" displayFolder="" count="0" memberValueDatatype="7" unbalanced="0"/>
    <cacheHierarchy uniqueName="[Table1].[Urban_or_Rural_Area]" caption="Urban_or_Rural_Area" attribute="1" defaultMemberUniqueName="[Table1].[Urban_or_Rural_Area].[All]" allUniqueName="[Table1].[Urban_or_Rural_Area].[All]" dimensionUniqueName="[Table1]" displayFolder="" count="0" memberValueDatatype="130" unbalanced="0"/>
    <cacheHierarchy uniqueName="[Table1].[Weather_Conditions]" caption="Weather_Conditions" attribute="1" defaultMemberUniqueName="[Table1].[Weather_Conditions].[All]" allUniqueName="[Table1].[Weather_Conditions].[All]" dimensionUniqueName="[Table1]" displayFolder="" count="0" memberValueDatatype="130" unbalanced="0"/>
    <cacheHierarchy uniqueName="[Table1].[Vehicle_Type]" caption="Vehicle_Type" attribute="1" defaultMemberUniqueName="[Table1].[Vehicle_Type].[All]" allUniqueName="[Table1].[Vehicle_Type].[All]" dimensionUniqueName="[Table1]" displayFolder="" count="0" memberValueDatatype="130" unbalanced="0"/>
    <cacheHierarchy uniqueName="[Table1].[Accident Date (Year)]" caption="Accident Date (Year)" attribute="1" defaultMemberUniqueName="[Table1].[Accident Date (Year)].[All]" allUniqueName="[Table1].[Accident Date (Year)].[All]" dimensionUniqueName="[Table1]" displayFolder="" count="0" memberValueDatatype="130" unbalanced="0"/>
    <cacheHierarchy uniqueName="[Table1].[Accident Date (Quarter)]" caption="Accident Date (Quarter)" attribute="1" defaultMemberUniqueName="[Table1].[Accident Date (Quarter)].[All]" allUniqueName="[Table1].[Accident Date (Quarter)].[All]" dimensionUniqueName="[Table1]" displayFolder="" count="0" memberValueDatatype="130" unbalanced="0"/>
    <cacheHierarchy uniqueName="[Table1].[Accident Date (Month)]" caption="Accident Date (Month)" attribute="1" defaultMemberUniqueName="[Table1].[Accident Date (Month)].[All]" allUniqueName="[Table1].[Accident Date (Month)].[All]" dimensionUniqueName="[Table1]" displayFolder="" count="0" memberValueDatatype="130" unbalanced="0"/>
    <cacheHierarchy uniqueName="[Table1].[Accident Date (Month Index)]" caption="Accident Date (Month Index)" attribute="1" defaultMemberUniqueName="[Table1].[Accident Date (Month Index)].[All]" allUniqueName="[Table1].[Accident Date (Month Index)].[All]" dimensionUniqueName="[Table1]" displayFolder="" count="0" memberValueDatatype="20" unbalanced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Accident_Index]" caption="Count of Accident_Index" measure="1" displayFolder="" measureGroup="Table1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 of Number_of_Vehicles]" caption="Sum of Number_of_Vehicles" measure="1" displayFolder="" measureGroup="Table1" count="0" hidden="1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Number_of_Casualties]" caption="Sum of Number_of_Casualties" measure="1" displayFolder="" measureGroup="Table1" count="0" hidden="1">
      <extLst>
        <ext xmlns:x15="http://schemas.microsoft.com/office/spreadsheetml/2010/11/main" uri="{B97F6D7D-B522-45F9-BDA1-12C45D357490}">
          <x15:cacheHierarchy aggregatedColumn="11"/>
        </ext>
      </extLst>
    </cacheHierarchy>
  </cacheHierarchies>
  <kpis count="0"/>
  <extLst>
    <ext xmlns:x14="http://schemas.microsoft.com/office/spreadsheetml/2009/9/main" uri="{725AE2AE-9491-48be-B2B4-4EB974FC3084}">
      <x14:pivotCacheDefinition pivotCacheId="983477210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A7F13BD-C40B-436E-9732-FE5EF86B3F2E}" name="PivotTable8" cacheId="346" applyNumberFormats="0" applyBorderFormats="0" applyFontFormats="0" applyPatternFormats="0" applyAlignmentFormats="0" applyWidthHeightFormats="1" dataCaption="Values" tag="7be60cd9-aab1-4645-9548-8d57d27d9662" updatedVersion="8" minRefreshableVersion="5" useAutoFormatting="1" subtotalHiddenItems="1" itemPrintTitles="1" createdVersion="8" indent="0" outline="1" outlineData="1" multipleFieldFilters="0" chartFormat="16">
  <location ref="A107:B110" firstHeaderRow="1" firstDataRow="1" firstDataCol="1"/>
  <pivotFields count="3">
    <pivotField dataField="1" subtotalTop="0" showAll="0" defaultSubtotal="0"/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2"/>
  </rowFields>
  <rowItems count="3">
    <i>
      <x/>
    </i>
    <i>
      <x v="1"/>
    </i>
    <i t="grand">
      <x/>
    </i>
  </rowItems>
  <colItems count="1">
    <i/>
  </colItems>
  <dataFields count="1">
    <dataField name="Sum of Number_of_Casualties2" fld="0" baseField="0" baseItem="0"/>
  </dataFields>
  <formats count="2">
    <format dxfId="3">
      <pivotArea outline="0" collapsedLevelsAreSubtotals="1" fieldPosition="0"/>
    </format>
    <format dxfId="2">
      <pivotArea outline="0" fieldPosition="0">
        <references count="1">
          <reference field="4294967294" count="1">
            <x v="0"/>
          </reference>
        </references>
      </pivotArea>
    </format>
  </formats>
  <chartFormats count="3">
    <chartFormat chart="15" format="7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5" format="8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15" format="9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3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1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9464F5-E327-470A-BAC6-6829B5753AED}" name="PivotTable7" cacheId="364" applyNumberFormats="0" applyBorderFormats="0" applyFontFormats="0" applyPatternFormats="0" applyAlignmentFormats="0" applyWidthHeightFormats="1" dataCaption="Values" tag="52fc0cf7-f159-4900-a517-d80a4a377979" updatedVersion="8" minRefreshableVersion="5" useAutoFormatting="1" subtotalHiddenItems="1" itemPrintTitles="1" createdVersion="8" indent="0" outline="1" outlineData="1" multipleFieldFilters="0" chartFormat="13">
  <location ref="A92:B103" firstHeaderRow="1" firstDataRow="1" firstDataCol="1"/>
  <pivotFields count="3">
    <pivotField dataField="1" subtotalTop="0" showAll="0" defaultSubtotal="0"/>
    <pivotField allDrilled="1" subtotalTop="0" showAll="0" sortType="a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"/>
  </rowFields>
  <rowItems count="11">
    <i>
      <x v="9"/>
    </i>
    <i>
      <x v="3"/>
    </i>
    <i>
      <x v="4"/>
    </i>
    <i>
      <x v="8"/>
    </i>
    <i>
      <x v="2"/>
    </i>
    <i>
      <x v="6"/>
    </i>
    <i>
      <x v="7"/>
    </i>
    <i>
      <x v="1"/>
    </i>
    <i>
      <x v="5"/>
    </i>
    <i>
      <x/>
    </i>
    <i t="grand">
      <x/>
    </i>
  </rowItems>
  <colItems count="1">
    <i/>
  </colItems>
  <dataFields count="1">
    <dataField name="Sum of Number_of_Casualties" fld="0" baseField="0" baseItem="0" numFmtId="3"/>
  </dataFields>
  <formats count="1">
    <format dxfId="4">
      <pivotArea outline="0" collapsedLevelsAreSubtotals="1" fieldPosition="0"/>
    </format>
  </formats>
  <chartFormats count="3"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2" type="count" id="1" iMeasureHier="29">
      <autoFilter ref="A1">
        <filterColumn colId="0">
          <top10 val="10" filterVal="10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04F5AE1-9F7E-4903-8422-9FCA279D3109}" name="PivotTable6" cacheId="361" applyNumberFormats="0" applyBorderFormats="0" applyFontFormats="0" applyPatternFormats="0" applyAlignmentFormats="0" applyWidthHeightFormats="1" dataCaption="Values" tag="c14a09fb-12af-41cf-b1c7-4e3b5a0f47bb" updatedVersion="8" minRefreshableVersion="5" useAutoFormatting="1" subtotalHiddenItems="1" itemPrintTitles="1" createdVersion="8" indent="0" outline="1" outlineData="1" multipleFieldFilters="0" chartFormat="5">
  <location ref="A65:B73" firstHeaderRow="1" firstDataRow="1" firstDataCol="1"/>
  <pivotFields count="2">
    <pivotField dataField="1" subtotalTop="0" showAll="0" defaultSubtotal="0"/>
    <pivotField axis="axisRow" allDrilled="1" subtotalTop="0" showAll="0" sortType="ascending" defaultSubtotal="0" defaultAttributeDrillState="1">
      <items count="7">
        <item x="0"/>
        <item x="1"/>
        <item x="2"/>
        <item x="3"/>
        <item x="4"/>
        <item x="5"/>
        <item x="6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8">
    <i>
      <x v="3"/>
    </i>
    <i>
      <x v="1"/>
    </i>
    <i>
      <x v="2"/>
    </i>
    <i>
      <x v="4"/>
    </i>
    <i>
      <x v="5"/>
    </i>
    <i>
      <x v="6"/>
    </i>
    <i>
      <x/>
    </i>
    <i t="grand">
      <x/>
    </i>
  </rowItems>
  <colItems count="1">
    <i/>
  </colItems>
  <dataFields count="1">
    <dataField name="Sum of Number_of_Casualties" fld="0" baseField="0" baseItem="0" numFmtId="3"/>
  </dataFields>
  <formats count="1">
    <format dxfId="5">
      <pivotArea outline="0" collapsedLevelsAreSubtotals="1" fieldPosition="0"/>
    </format>
  </formats>
  <chartFormats count="1">
    <chartFormat chart="4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EF5FC99-2228-43AC-B4F6-2EAD870214A7}" name="PivotTable5" cacheId="96" applyNumberFormats="0" applyBorderFormats="0" applyFontFormats="0" applyPatternFormats="0" applyAlignmentFormats="0" applyWidthHeightFormats="1" dataCaption="Values" tag="ebc2e93e-3124-4d2e-87ad-5e10fd4f2e20" updatedVersion="8" minRefreshableVersion="3" useAutoFormatting="1" subtotalHiddenItems="1" itemPrintTitles="1" createdVersion="8" indent="0" outline="1" outlineData="1" multipleFieldFilters="0" chartFormat="4">
  <location ref="A43:D57" firstHeaderRow="1" firstDataRow="2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2"/>
  </colFields>
  <colItems count="3">
    <i>
      <x/>
    </i>
    <i>
      <x v="1"/>
    </i>
    <i t="grand">
      <x/>
    </i>
  </colItems>
  <dataFields count="1">
    <dataField name="Sum of Number_of_Casualties" fld="0" baseField="0" baseItem="0" numFmtId="3"/>
  </dataFields>
  <formats count="1">
    <format dxfId="6">
      <pivotArea outline="0" collapsedLevelsAreSubtotals="1" fieldPosition="0"/>
    </format>
  </formats>
  <chartFormats count="2">
    <chartFormat chart="2" format="4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0"/>
          </reference>
        </references>
      </pivotArea>
    </chartFormat>
    <chartFormat chart="2" format="5" series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1"/>
          </reference>
        </references>
      </pivotArea>
    </chartFormat>
  </chartFormats>
  <pivotHierarchies count="3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3"/>
  </rowHierarchiesUsage>
  <colHierarchiesUsage count="1">
    <colHierarchyUsage hierarchyUsage="2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F87057-FD54-42D0-9FBD-DE1770C117D6}" name="PivotTable4" cacheId="358" applyNumberFormats="0" applyBorderFormats="0" applyFontFormats="0" applyPatternFormats="0" applyAlignmentFormats="0" applyWidthHeightFormats="1" dataCaption="Values" tag="16ffe09b-176d-48ef-aebb-fe6f0189c9d3" updatedVersion="8" minRefreshableVersion="5" useAutoFormatting="1" subtotalHiddenItems="1" itemPrintTitles="1" createdVersion="8" indent="0" outline="1" outlineData="1" multipleFieldFilters="0">
  <location ref="A23:B39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Sum of Number_of_Casualties" fld="0" baseField="0" baseItem="0" numFmtId="3"/>
  </dataFields>
  <formats count="1">
    <format dxfId="7">
      <pivotArea outline="0" collapsedLevelsAreSubtotals="1" fieldPosition="0"/>
    </format>
  </formats>
  <pivotHierarchies count="3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5133098-B55D-49A9-A409-CEC491C9AB47}" name="PivotTable3" cacheId="355" applyNumberFormats="0" applyBorderFormats="0" applyFontFormats="0" applyPatternFormats="0" applyAlignmentFormats="0" applyWidthHeightFormats="1" dataCaption="Values" tag="1d8861ff-079c-4e4a-a3a3-c16fd75b751f" updatedVersion="8" minRefreshableVersion="5" useAutoFormatting="1" subtotalHiddenItems="1" itemPrintTitles="1" createdVersion="8" indent="0" outline="1" outlineData="1" multipleFieldFilters="0">
  <location ref="A11:B15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1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Number_of_Casualties" fld="0" baseField="0" baseItem="0" numFmtId="3"/>
  </dataFields>
  <formats count="1">
    <format dxfId="8">
      <pivotArea outline="0" collapsedLevelsAreSubtotals="1" fieldPosition="0"/>
    </format>
  </formats>
  <pivotHierarchies count="3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928F3B-7758-4120-9D93-E1FAE40A4612}" name="PivotTable2" cacheId="352" applyNumberFormats="0" applyBorderFormats="0" applyFontFormats="0" applyPatternFormats="0" applyAlignmentFormats="0" applyWidthHeightFormats="1" dataCaption="Values" tag="86453f75-7596-43ef-9fe0-e39c76bf4129" updatedVersion="8" minRefreshableVersion="5" useAutoFormatting="1" itemPrintTitles="1" createdVersion="8" indent="0" outline="1" outlineData="1" multipleFieldFilters="0">
  <location ref="A7:A8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Sum of Number_of_Casualties" fld="0" baseField="0" baseItem="0" numFmtId="3"/>
  </dataFields>
  <formats count="1">
    <format dxfId="9">
      <pivotArea outline="0" collapsedLevelsAreSubtotals="1" fieldPosition="0"/>
    </format>
  </formats>
  <pivotHierarchies count="3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1408E0-2F94-459A-A4E0-0F7FDA329D1E}" name="PivotTable1" cacheId="349" applyNumberFormats="0" applyBorderFormats="0" applyFontFormats="0" applyPatternFormats="0" applyAlignmentFormats="0" applyWidthHeightFormats="1" dataCaption="Values" tag="31dcef2a-afce-4e2a-8a04-5435f62e5820" updatedVersion="8" minRefreshableVersion="5" useAutoFormatting="1" itemPrintTitles="1" createdVersion="8" indent="0" outline="1" outlineData="1" multipleFieldFilters="0">
  <location ref="A3:A4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Count of Accident_Index" fld="0" subtotal="count" baseField="0" baseItem="4372" numFmtId="3"/>
  </dataFields>
  <pivotHierarchies count="3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imelineCaches/timelineCache1.xml><?xml version="1.0" encoding="utf-8"?>
<timelineCacheDefinition xmlns="http://schemas.microsoft.com/office/spreadsheetml/2010/11/main" xmlns:x15="http://schemas.microsoft.com/office/spreadsheetml/2010/11/main" xmlns:mc="http://schemas.openxmlformats.org/markup-compatibility/2006" xmlns:xr10="http://schemas.microsoft.com/office/spreadsheetml/2016/revision10" mc:Ignorable="xr10" name="Timeline_Accident_Date" xr10:uid="{E80C1E6F-0028-43E1-B375-CE0A0D1D25FC}" sourceName="[Table1].[Accident Date]">
  <pivotTables>
    <pivotTable tabId="1" name="PivotTable8"/>
    <pivotTable tabId="1" name="PivotTable1"/>
    <pivotTable tabId="1" name="PivotTable2"/>
    <pivotTable tabId="1" name="PivotTable3"/>
    <pivotTable tabId="1" name="PivotTable4"/>
    <pivotTable tabId="1" name="PivotTable6"/>
    <pivotTable tabId="1" name="PivotTable7"/>
  </pivotTables>
  <state minimalRefreshVersion="6" lastRefreshVersion="6" pivotCacheId="983477210" filterType="unknown">
    <bounds startDate="2021-01-01T00:00:00" endDate="2023-01-01T00:00:00"/>
  </state>
</timelineCacheDefinition>
</file>

<file path=xl/timelines/timeline1.xml><?xml version="1.0" encoding="utf-8"?>
<timelines xmlns="http://schemas.microsoft.com/office/spreadsheetml/2010/11/main" xmlns:mc="http://schemas.openxmlformats.org/markup-compatibility/2006" xmlns:x="http://schemas.openxmlformats.org/spreadsheetml/2006/main" xmlns:xr10="http://schemas.microsoft.com/office/spreadsheetml/2016/revision10" mc:Ignorable="x xr10">
  <timeline name="Accident Date" xr10:uid="{93F25ACC-0D06-4911-8AAC-D01655DC4F20}" cache="Timeline_Accident_Date" caption="Accident Date" level="2" selectionLevel="0" scrollPosition="2021-01-01T00:00:00" style="Timeline Style 1"/>
</timelines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Relationship Id="rId9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microsoft.com/office/2011/relationships/timeline" Target="../timelines/timelin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F110"/>
  <sheetViews>
    <sheetView workbookViewId="0">
      <selection activeCell="A7" sqref="A7:A8"/>
    </sheetView>
  </sheetViews>
  <sheetFormatPr defaultRowHeight="15" x14ac:dyDescent="0.25"/>
  <cols>
    <col min="1" max="1" width="14.85546875" bestFit="1" customWidth="1"/>
    <col min="2" max="2" width="28.28515625" bestFit="1" customWidth="1"/>
    <col min="3" max="3" width="29.28515625" bestFit="1" customWidth="1"/>
    <col min="4" max="4" width="11.28515625" bestFit="1" customWidth="1"/>
    <col min="5" max="731" width="8.42578125" bestFit="1" customWidth="1"/>
    <col min="732" max="732" width="11.28515625" bestFit="1" customWidth="1"/>
  </cols>
  <sheetData>
    <row r="3" spans="1:6" x14ac:dyDescent="0.25">
      <c r="A3" t="s">
        <v>2</v>
      </c>
    </row>
    <row r="4" spans="1:6" x14ac:dyDescent="0.25">
      <c r="A4" s="4">
        <v>307973</v>
      </c>
      <c r="B4" s="4">
        <f>GETPIVOTDATA("[Measures].[Count of Accident_Index]",$A$3)</f>
        <v>307973</v>
      </c>
    </row>
    <row r="7" spans="1:6" x14ac:dyDescent="0.25">
      <c r="A7" t="s">
        <v>3</v>
      </c>
    </row>
    <row r="8" spans="1:6" x14ac:dyDescent="0.25">
      <c r="A8" s="4">
        <v>417883</v>
      </c>
      <c r="B8" s="4">
        <f>GETPIVOTDATA("[Measures].[Sum of Number_of_Casualties]",$A$7)</f>
        <v>417883</v>
      </c>
    </row>
    <row r="11" spans="1:6" x14ac:dyDescent="0.25">
      <c r="A11" s="1" t="s">
        <v>0</v>
      </c>
      <c r="B11" t="s">
        <v>3</v>
      </c>
      <c r="D11" t="s">
        <v>4</v>
      </c>
      <c r="E11" s="4">
        <f>GETPIVOTDATA("[Measures].[Sum of Number_of_Casualties]",$A$11,"[Table1].[Accident_Severity]","[Table1].[Accident_Severity].&amp;[fatal]")</f>
        <v>7135</v>
      </c>
      <c r="F11" s="6">
        <f>GETPIVOTDATA("[Measures].[Sum of Number_of_Casualties]",$A$11,"[Table1].[Accident_Severity]","[Table1].[Accident_Severity].&amp;[fatal]")/GETPIVOTDATA("[Measures].[Sum of Number_of_Casualties]",$A$11)</f>
        <v>1.7074157120533739E-2</v>
      </c>
    </row>
    <row r="12" spans="1:6" x14ac:dyDescent="0.25">
      <c r="A12" s="2" t="s">
        <v>4</v>
      </c>
      <c r="B12" s="4">
        <v>7135</v>
      </c>
      <c r="D12" t="s">
        <v>7</v>
      </c>
      <c r="E12" s="4">
        <f>GETPIVOTDATA("[Measures].[Sum of Number_of_Casualties]",$A$11,"[Table1].[Accident_Severity]","[Table1].[Accident_Severity].&amp;[Serious]")+GETPIVOTDATA("[Measures].[Sum of Number_of_Casualties]",$A$11,"[Table1].[Accident_Severity]","[Table1].[Accident_Severity].&amp;[Slight]")</f>
        <v>410748</v>
      </c>
      <c r="F12" s="6">
        <f>E12/GETPIVOTDATA("[Measures].[Sum of Number_of_Casualties]",$A$11)</f>
        <v>0.98292584287946627</v>
      </c>
    </row>
    <row r="13" spans="1:6" x14ac:dyDescent="0.25">
      <c r="A13" s="2" t="s">
        <v>5</v>
      </c>
      <c r="B13" s="4">
        <v>59312</v>
      </c>
    </row>
    <row r="14" spans="1:6" x14ac:dyDescent="0.25">
      <c r="A14" s="2" t="s">
        <v>6</v>
      </c>
      <c r="B14" s="4">
        <v>351436</v>
      </c>
      <c r="D14" s="2" t="s">
        <v>5</v>
      </c>
      <c r="E14" s="4">
        <f>GETPIVOTDATA("[Measures].[Sum of Number_of_Casualties]",$A$11,"[Table1].[Accident_Severity]","[Table1].[Accident_Severity].&amp;[Serious]")</f>
        <v>59312</v>
      </c>
      <c r="F14" s="6">
        <f>E14/GETPIVOTDATA("[Measures].[Sum of Number_of_Casualties]",$A$11)</f>
        <v>0.14193446491003461</v>
      </c>
    </row>
    <row r="15" spans="1:6" x14ac:dyDescent="0.25">
      <c r="A15" s="2" t="s">
        <v>1</v>
      </c>
      <c r="B15" s="4">
        <v>417883</v>
      </c>
      <c r="D15" t="s">
        <v>7</v>
      </c>
      <c r="E15" s="4">
        <f>GETPIVOTDATA("[Measures].[Sum of Number_of_Casualties]",$A$11,"[Table1].[Accident_Severity]","[Table1].[Accident_Severity].&amp;[fatal]")+GETPIVOTDATA("[Measures].[Sum of Number_of_Casualties]",$A$11,"[Table1].[Accident_Severity]","[Table1].[Accident_Severity].&amp;[Slight]")</f>
        <v>358571</v>
      </c>
      <c r="F15" s="6">
        <f>1-F14</f>
        <v>0.85806553508996541</v>
      </c>
    </row>
    <row r="17" spans="1:6" x14ac:dyDescent="0.25">
      <c r="D17" s="2" t="s">
        <v>6</v>
      </c>
      <c r="E17" s="4">
        <f>GETPIVOTDATA("[Measures].[Sum of Number_of_Casualties]",$A$11,"[Table1].[Accident_Severity]","[Table1].[Accident_Severity].&amp;[Slight]")</f>
        <v>351436</v>
      </c>
      <c r="F17" s="6">
        <f>E17/GETPIVOTDATA("[Measures].[Sum of Number_of_Casualties]",$A$11)</f>
        <v>0.84099137796943169</v>
      </c>
    </row>
    <row r="18" spans="1:6" x14ac:dyDescent="0.25">
      <c r="D18" t="s">
        <v>7</v>
      </c>
      <c r="E18" s="4">
        <f>GETPIVOTDATA("[Measures].[Sum of Number_of_Casualties]",$A$11,"[Table1].[Accident_Severity]","[Table1].[Accident_Severity].&amp;[fatal]")+GETPIVOTDATA("[Measures].[Sum of Number_of_Casualties]",$A$11,"[Table1].[Accident_Severity]","[Table1].[Accident_Severity].&amp;[Serious]")</f>
        <v>66447</v>
      </c>
      <c r="F18" s="6">
        <f>1-F17</f>
        <v>0.15900862203056831</v>
      </c>
    </row>
    <row r="23" spans="1:6" x14ac:dyDescent="0.25">
      <c r="A23" s="1" t="s">
        <v>0</v>
      </c>
      <c r="B23" t="s">
        <v>3</v>
      </c>
    </row>
    <row r="24" spans="1:6" x14ac:dyDescent="0.25">
      <c r="A24" s="2" t="s">
        <v>8</v>
      </c>
      <c r="B24" s="4">
        <v>1032</v>
      </c>
    </row>
    <row r="25" spans="1:6" x14ac:dyDescent="0.25">
      <c r="A25" s="2" t="s">
        <v>9</v>
      </c>
      <c r="B25" s="4">
        <v>11710</v>
      </c>
    </row>
    <row r="26" spans="1:6" x14ac:dyDescent="0.25">
      <c r="A26" s="2" t="s">
        <v>10</v>
      </c>
      <c r="B26" s="4">
        <v>325922</v>
      </c>
    </row>
    <row r="27" spans="1:6" x14ac:dyDescent="0.25">
      <c r="A27" s="2" t="s">
        <v>11</v>
      </c>
      <c r="B27" s="4">
        <v>8770</v>
      </c>
    </row>
    <row r="28" spans="1:6" x14ac:dyDescent="0.25">
      <c r="A28" s="2" t="s">
        <v>12</v>
      </c>
      <c r="B28" s="4">
        <v>3404</v>
      </c>
    </row>
    <row r="29" spans="1:6" x14ac:dyDescent="0.25">
      <c r="A29" s="2" t="s">
        <v>13</v>
      </c>
      <c r="B29" s="4">
        <v>1088</v>
      </c>
    </row>
    <row r="30" spans="1:6" x14ac:dyDescent="0.25">
      <c r="A30" s="2" t="s">
        <v>14</v>
      </c>
      <c r="B30" s="4">
        <v>9109</v>
      </c>
    </row>
    <row r="31" spans="1:6" x14ac:dyDescent="0.25">
      <c r="A31" s="2" t="s">
        <v>15</v>
      </c>
      <c r="B31" s="4">
        <v>4945</v>
      </c>
    </row>
    <row r="32" spans="1:6" x14ac:dyDescent="0.25">
      <c r="A32" s="2" t="s">
        <v>16</v>
      </c>
      <c r="B32" s="4">
        <v>4467</v>
      </c>
    </row>
    <row r="33" spans="1:4" x14ac:dyDescent="0.25">
      <c r="A33" s="2" t="s">
        <v>17</v>
      </c>
      <c r="B33" s="4">
        <v>15151</v>
      </c>
    </row>
    <row r="34" spans="1:4" x14ac:dyDescent="0.25">
      <c r="A34" s="2" t="s">
        <v>18</v>
      </c>
      <c r="B34" s="4">
        <v>3329</v>
      </c>
    </row>
    <row r="35" spans="1:4" x14ac:dyDescent="0.25">
      <c r="A35" s="2" t="s">
        <v>19</v>
      </c>
      <c r="B35" s="4">
        <v>92</v>
      </c>
    </row>
    <row r="36" spans="1:4" x14ac:dyDescent="0.25">
      <c r="A36" s="2" t="s">
        <v>20</v>
      </c>
      <c r="B36" s="4">
        <v>3</v>
      </c>
    </row>
    <row r="37" spans="1:4" x14ac:dyDescent="0.25">
      <c r="A37" s="2" t="s">
        <v>21</v>
      </c>
      <c r="B37" s="4">
        <v>7563</v>
      </c>
    </row>
    <row r="38" spans="1:4" x14ac:dyDescent="0.25">
      <c r="A38" s="2" t="s">
        <v>22</v>
      </c>
      <c r="B38" s="4">
        <v>21298</v>
      </c>
    </row>
    <row r="39" spans="1:4" x14ac:dyDescent="0.25">
      <c r="A39" s="2" t="s">
        <v>1</v>
      </c>
      <c r="B39" s="4">
        <v>417883</v>
      </c>
    </row>
    <row r="43" spans="1:4" x14ac:dyDescent="0.25">
      <c r="A43" s="1" t="s">
        <v>3</v>
      </c>
      <c r="B43" s="1" t="s">
        <v>23</v>
      </c>
    </row>
    <row r="44" spans="1:4" x14ac:dyDescent="0.25">
      <c r="A44" s="1" t="s">
        <v>0</v>
      </c>
      <c r="B44" t="s">
        <v>24</v>
      </c>
      <c r="C44" t="s">
        <v>25</v>
      </c>
      <c r="D44" t="s">
        <v>1</v>
      </c>
    </row>
    <row r="45" spans="1:4" x14ac:dyDescent="0.25">
      <c r="A45" s="2" t="s">
        <v>26</v>
      </c>
      <c r="B45" s="4">
        <v>18173</v>
      </c>
      <c r="C45" s="4">
        <v>13163</v>
      </c>
      <c r="D45" s="4">
        <v>31336</v>
      </c>
    </row>
    <row r="46" spans="1:4" x14ac:dyDescent="0.25">
      <c r="A46" s="2" t="s">
        <v>27</v>
      </c>
      <c r="B46" s="4">
        <v>14648</v>
      </c>
      <c r="C46" s="4">
        <v>14804</v>
      </c>
      <c r="D46" s="4">
        <v>29452</v>
      </c>
    </row>
    <row r="47" spans="1:4" x14ac:dyDescent="0.25">
      <c r="A47" s="2" t="s">
        <v>28</v>
      </c>
      <c r="B47" s="4">
        <v>17815</v>
      </c>
      <c r="C47" s="4">
        <v>16575</v>
      </c>
      <c r="D47" s="4">
        <v>34390</v>
      </c>
    </row>
    <row r="48" spans="1:4" x14ac:dyDescent="0.25">
      <c r="A48" s="2" t="s">
        <v>29</v>
      </c>
      <c r="B48" s="4">
        <v>17335</v>
      </c>
      <c r="C48" s="4">
        <v>15767</v>
      </c>
      <c r="D48" s="4">
        <v>33102</v>
      </c>
    </row>
    <row r="49" spans="1:4" x14ac:dyDescent="0.25">
      <c r="A49" s="2" t="s">
        <v>30</v>
      </c>
      <c r="B49" s="4">
        <v>18852</v>
      </c>
      <c r="C49" s="4">
        <v>16775</v>
      </c>
      <c r="D49" s="4">
        <v>35627</v>
      </c>
    </row>
    <row r="50" spans="1:4" x14ac:dyDescent="0.25">
      <c r="A50" s="2" t="s">
        <v>31</v>
      </c>
      <c r="B50" s="4">
        <v>18728</v>
      </c>
      <c r="C50" s="4">
        <v>17230</v>
      </c>
      <c r="D50" s="4">
        <v>35958</v>
      </c>
    </row>
    <row r="51" spans="1:4" x14ac:dyDescent="0.25">
      <c r="A51" s="2" t="s">
        <v>32</v>
      </c>
      <c r="B51" s="4">
        <v>19682</v>
      </c>
      <c r="C51" s="4">
        <v>17201</v>
      </c>
      <c r="D51" s="4">
        <v>36883</v>
      </c>
    </row>
    <row r="52" spans="1:4" x14ac:dyDescent="0.25">
      <c r="A52" s="2" t="s">
        <v>33</v>
      </c>
      <c r="B52" s="4">
        <v>18797</v>
      </c>
      <c r="C52" s="4">
        <v>16796</v>
      </c>
      <c r="D52" s="4">
        <v>35593</v>
      </c>
    </row>
    <row r="53" spans="1:4" x14ac:dyDescent="0.25">
      <c r="A53" s="2" t="s">
        <v>34</v>
      </c>
      <c r="B53" s="4">
        <v>18456</v>
      </c>
      <c r="C53" s="4">
        <v>17500</v>
      </c>
      <c r="D53" s="4">
        <v>35956</v>
      </c>
    </row>
    <row r="54" spans="1:4" x14ac:dyDescent="0.25">
      <c r="A54" s="2" t="s">
        <v>35</v>
      </c>
      <c r="B54" s="4">
        <v>20109</v>
      </c>
      <c r="C54" s="4">
        <v>18287</v>
      </c>
      <c r="D54" s="4">
        <v>38396</v>
      </c>
    </row>
    <row r="55" spans="1:4" x14ac:dyDescent="0.25">
      <c r="A55" s="2" t="s">
        <v>36</v>
      </c>
      <c r="B55" s="4">
        <v>20975</v>
      </c>
      <c r="C55" s="4">
        <v>18439</v>
      </c>
      <c r="D55" s="4">
        <v>39414</v>
      </c>
    </row>
    <row r="56" spans="1:4" x14ac:dyDescent="0.25">
      <c r="A56" s="2" t="s">
        <v>37</v>
      </c>
      <c r="B56" s="4">
        <v>18576</v>
      </c>
      <c r="C56" s="4">
        <v>13200</v>
      </c>
      <c r="D56" s="4">
        <v>31776</v>
      </c>
    </row>
    <row r="57" spans="1:4" x14ac:dyDescent="0.25">
      <c r="A57" s="2" t="s">
        <v>1</v>
      </c>
      <c r="B57" s="4">
        <v>222146</v>
      </c>
      <c r="C57" s="4">
        <v>195737</v>
      </c>
      <c r="D57" s="4">
        <v>417883</v>
      </c>
    </row>
    <row r="65" spans="1:2" x14ac:dyDescent="0.25">
      <c r="A65" s="1" t="s">
        <v>0</v>
      </c>
      <c r="B65" t="s">
        <v>3</v>
      </c>
    </row>
    <row r="66" spans="1:2" x14ac:dyDescent="0.25">
      <c r="A66" s="2" t="s">
        <v>41</v>
      </c>
      <c r="B66" s="4">
        <v>48858</v>
      </c>
    </row>
    <row r="67" spans="1:2" x14ac:dyDescent="0.25">
      <c r="A67" s="2" t="s">
        <v>39</v>
      </c>
      <c r="B67" s="4">
        <v>58473</v>
      </c>
    </row>
    <row r="68" spans="1:2" x14ac:dyDescent="0.25">
      <c r="A68" s="2" t="s">
        <v>40</v>
      </c>
      <c r="B68" s="4">
        <v>59090</v>
      </c>
    </row>
    <row r="69" spans="1:2" x14ac:dyDescent="0.25">
      <c r="A69" s="2" t="s">
        <v>42</v>
      </c>
      <c r="B69" s="4">
        <v>60551</v>
      </c>
    </row>
    <row r="70" spans="1:2" x14ac:dyDescent="0.25">
      <c r="A70" s="2" t="s">
        <v>43</v>
      </c>
      <c r="B70" s="4">
        <v>61278</v>
      </c>
    </row>
    <row r="71" spans="1:2" x14ac:dyDescent="0.25">
      <c r="A71" s="2" t="s">
        <v>44</v>
      </c>
      <c r="B71" s="4">
        <v>61339</v>
      </c>
    </row>
    <row r="72" spans="1:2" x14ac:dyDescent="0.25">
      <c r="A72" s="2" t="s">
        <v>38</v>
      </c>
      <c r="B72" s="4">
        <v>68294</v>
      </c>
    </row>
    <row r="73" spans="1:2" x14ac:dyDescent="0.25">
      <c r="A73" s="2" t="s">
        <v>1</v>
      </c>
      <c r="B73" s="4">
        <v>417883</v>
      </c>
    </row>
    <row r="92" spans="1:2" x14ac:dyDescent="0.25">
      <c r="A92" s="1" t="s">
        <v>0</v>
      </c>
      <c r="B92" t="s">
        <v>3</v>
      </c>
    </row>
    <row r="93" spans="1:2" x14ac:dyDescent="0.25">
      <c r="A93" s="2" t="s">
        <v>54</v>
      </c>
      <c r="B93" s="4">
        <v>3169</v>
      </c>
    </row>
    <row r="94" spans="1:2" x14ac:dyDescent="0.25">
      <c r="A94" s="2" t="s">
        <v>48</v>
      </c>
      <c r="B94" s="4">
        <v>3295</v>
      </c>
    </row>
    <row r="95" spans="1:2" x14ac:dyDescent="0.25">
      <c r="A95" s="2" t="s">
        <v>49</v>
      </c>
      <c r="B95" s="4">
        <v>3312</v>
      </c>
    </row>
    <row r="96" spans="1:2" x14ac:dyDescent="0.25">
      <c r="A96" s="2" t="s">
        <v>53</v>
      </c>
      <c r="B96" s="4">
        <v>3737</v>
      </c>
    </row>
    <row r="97" spans="1:2" x14ac:dyDescent="0.25">
      <c r="A97" s="2" t="s">
        <v>47</v>
      </c>
      <c r="B97" s="4">
        <v>3820</v>
      </c>
    </row>
    <row r="98" spans="1:2" x14ac:dyDescent="0.25">
      <c r="A98" s="2" t="s">
        <v>51</v>
      </c>
      <c r="B98" s="4">
        <v>4052</v>
      </c>
    </row>
    <row r="99" spans="1:2" x14ac:dyDescent="0.25">
      <c r="A99" s="2" t="s">
        <v>52</v>
      </c>
      <c r="B99" s="4">
        <v>4366</v>
      </c>
    </row>
    <row r="100" spans="1:2" x14ac:dyDescent="0.25">
      <c r="A100" s="2" t="s">
        <v>46</v>
      </c>
      <c r="B100" s="4">
        <v>4431</v>
      </c>
    </row>
    <row r="101" spans="1:2" x14ac:dyDescent="0.25">
      <c r="A101" s="2" t="s">
        <v>50</v>
      </c>
      <c r="B101" s="4">
        <v>5821</v>
      </c>
    </row>
    <row r="102" spans="1:2" x14ac:dyDescent="0.25">
      <c r="A102" s="2" t="s">
        <v>45</v>
      </c>
      <c r="B102" s="4">
        <v>8611</v>
      </c>
    </row>
    <row r="103" spans="1:2" x14ac:dyDescent="0.25">
      <c r="A103" s="2" t="s">
        <v>1</v>
      </c>
      <c r="B103" s="4">
        <v>44614</v>
      </c>
    </row>
    <row r="107" spans="1:2" x14ac:dyDescent="0.25">
      <c r="A107" s="1" t="s">
        <v>0</v>
      </c>
      <c r="B107" t="s">
        <v>57</v>
      </c>
    </row>
    <row r="108" spans="1:2" x14ac:dyDescent="0.25">
      <c r="A108" s="2" t="s">
        <v>55</v>
      </c>
      <c r="B108" s="3">
        <v>162019</v>
      </c>
    </row>
    <row r="109" spans="1:2" x14ac:dyDescent="0.25">
      <c r="A109" s="2" t="s">
        <v>56</v>
      </c>
      <c r="B109" s="3">
        <v>255864</v>
      </c>
    </row>
    <row r="110" spans="1:2" x14ac:dyDescent="0.25">
      <c r="A110" s="2" t="s">
        <v>1</v>
      </c>
      <c r="B110" s="3">
        <v>417883</v>
      </c>
    </row>
  </sheetData>
  <pageMargins left="0.7" right="0.7" top="0.75" bottom="0.75" header="0.3" footer="0.3"/>
  <pageSetup paperSize="9" orientation="portrait" r:id="rId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CC6BF7-CBAE-4D3D-A9FF-CFC257692BA8}">
  <dimension ref="A1"/>
  <sheetViews>
    <sheetView showGridLines="0" showRowColHeaders="0" tabSelected="1" zoomScale="95" zoomScaleNormal="95" workbookViewId="0">
      <selection activeCell="M34" sqref="M34"/>
    </sheetView>
  </sheetViews>
  <sheetFormatPr defaultRowHeight="15" x14ac:dyDescent="0.25"/>
  <cols>
    <col min="1" max="16384" width="9.140625" style="5"/>
  </cols>
  <sheetData/>
  <pageMargins left="0.7" right="0.7" top="0.75" bottom="0.75" header="0.3" footer="0.3"/>
  <pageSetup paperSize="9" orientation="portrait" r:id="rId1"/>
  <drawing r:id="rId2"/>
  <extLst>
    <ext xmlns:x15="http://schemas.microsoft.com/office/spreadsheetml/2010/11/main" uri="{7E03D99C-DC04-49d9-9315-930204A7B6E9}">
      <x15:timelineRefs>
        <x15:timelineRef r:id="rId3"/>
      </x15:timelineRef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T a b l e 1 _ 3 4 1 8 d 9 3 4 - d a 3 4 - 4 1 4 4 - a 1 7 5 - 4 b 4 b e a e f 3 8 6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 A c c i d e n t _ I n d e x < / s t r i n g > < / k e y > < v a l u e > < i n t > 1 3 2 < / i n t > < / v a l u e > < / i t e m > < i t e m > < k e y > < s t r i n g > A c c i d e n t   D a t e < / s t r i n g > < / k e y > < v a l u e > < i n t > 1 2 2 < / i n t > < / v a l u e > < / i t e m > < i t e m > < k e y > < s t r i n g > D a y _ o f _ W e e k < / s t r i n g > < / k e y > < v a l u e > < i n t > 1 2 1 < / i n t > < / v a l u e > < / i t e m > < i t e m > < k e y > < s t r i n g > J u n c t i o n _ C o n t r o l < / s t r i n g > < / k e y > < v a l u e > < i n t > 1 4 0 < / i n t > < / v a l u e > < / i t e m > < i t e m > < k e y > < s t r i n g > J u n c t i o n _ D e t a i l < / s t r i n g > < / k e y > < v a l u e > < i n t > 1 3 1 < / i n t > < / v a l u e > < / i t e m > < i t e m > < k e y > < s t r i n g > A c c i d e n t _ S e v e r i t y < / s t r i n g > < / k e y > < v a l u e > < i n t > 1 4 8 < / i n t > < / v a l u e > < / i t e m > < i t e m > < k e y > < s t r i n g > L a t i t u d e < / s t r i n g > < / k e y > < v a l u e > < i n t > 8 6 < / i n t > < / v a l u e > < / i t e m > < i t e m > < k e y > < s t r i n g > L i g h t _ C o n d i t i o n s < / s t r i n g > < / k e y > < v a l u e > < i n t > 1 3 9 < / i n t > < / v a l u e > < / i t e m > < i t e m > < k e y > < s t r i n g > L o c a l _ A u t h o r i t y _ ( D i s t r i c t ) < / s t r i n g > < / k e y > < v a l u e > < i n t > 1 9 4 < / i n t > < / v a l u e > < / i t e m > < i t e m > < k e y > < s t r i n g > C a r r i a g e w a y _ H a z a r d s < / s t r i n g > < / k e y > < v a l u e > < i n t > 1 6 7 < / i n t > < / v a l u e > < / i t e m > < i t e m > < k e y > < s t r i n g > L o n g i t u d e < / s t r i n g > < / k e y > < v a l u e > < i n t > 9 8 < / i n t > < / v a l u e > < / i t e m > < i t e m > < k e y > < s t r i n g > N u m b e r _ o f _ C a s u a l t i e s < / s t r i n g > < / k e y > < v a l u e > < i n t > 1 7 6 < / i n t > < / v a l u e > < / i t e m > < i t e m > < k e y > < s t r i n g > N u m b e r _ o f _ V e h i c l e s < / s t r i n g > < / k e y > < v a l u e > < i n t > 1 6 6 < / i n t > < / v a l u e > < / i t e m > < i t e m > < k e y > < s t r i n g > P o l i c e _ F o r c e < / s t r i n g > < / k e y > < v a l u e > < i n t > 1 1 5 < / i n t > < / v a l u e > < / i t e m > < i t e m > < k e y > < s t r i n g > R o a d _ S u r f a c e _ C o n d i t i o n s < / s t r i n g > < / k e y > < v a l u e > < i n t > 1 9 3 < / i n t > < / v a l u e > < / i t e m > < i t e m > < k e y > < s t r i n g > R o a d _ T y p e < / s t r i n g > < / k e y > < v a l u e > < i n t > 1 0 3 < / i n t > < / v a l u e > < / i t e m > < i t e m > < k e y > < s t r i n g > S p e e d _ l i m i t < / s t r i n g > < / k e y > < v a l u e > < i n t > 1 1 1 < / i n t > < / v a l u e > < / i t e m > < i t e m > < k e y > < s t r i n g > T i m e < / s t r i n g > < / k e y > < v a l u e > < i n t > 6 7 < / i n t > < / v a l u e > < / i t e m > < i t e m > < k e y > < s t r i n g > U r b a n _ o r _ R u r a l _ A r e a < / s t r i n g > < / k e y > < v a l u e > < i n t > 1 6 8 < / i n t > < / v a l u e > < / i t e m > < i t e m > < k e y > < s t r i n g > W e a t h e r _ C o n d i t i o n s < / s t r i n g > < / k e y > < v a l u e > < i n t > 1 6 2 < / i n t > < / v a l u e > < / i t e m > < i t e m > < k e y > < s t r i n g > V e h i c l e _ T y p e < / s t r i n g > < / k e y > < v a l u e > < i n t > 1 1 8 < / i n t > < / v a l u e > < / i t e m > < / C o l u m n W i d t h s > < C o l u m n D i s p l a y I n d e x > < i t e m > < k e y > < s t r i n g > A c c i d e n t _ I n d e x < / s t r i n g > < / k e y > < v a l u e > < i n t > 0 < / i n t > < / v a l u e > < / i t e m > < i t e m > < k e y > < s t r i n g > A c c i d e n t   D a t e < / s t r i n g > < / k e y > < v a l u e > < i n t > 1 < / i n t > < / v a l u e > < / i t e m > < i t e m > < k e y > < s t r i n g > D a y _ o f _ W e e k < / s t r i n g > < / k e y > < v a l u e > < i n t > 2 < / i n t > < / v a l u e > < / i t e m > < i t e m > < k e y > < s t r i n g > J u n c t i o n _ C o n t r o l < / s t r i n g > < / k e y > < v a l u e > < i n t > 3 < / i n t > < / v a l u e > < / i t e m > < i t e m > < k e y > < s t r i n g > J u n c t i o n _ D e t a i l < / s t r i n g > < / k e y > < v a l u e > < i n t > 4 < / i n t > < / v a l u e > < / i t e m > < i t e m > < k e y > < s t r i n g > A c c i d e n t _ S e v e r i t y < / s t r i n g > < / k e y > < v a l u e > < i n t > 5 < / i n t > < / v a l u e > < / i t e m > < i t e m > < k e y > < s t r i n g > L a t i t u d e < / s t r i n g > < / k e y > < v a l u e > < i n t > 6 < / i n t > < / v a l u e > < / i t e m > < i t e m > < k e y > < s t r i n g > L i g h t _ C o n d i t i o n s < / s t r i n g > < / k e y > < v a l u e > < i n t > 7 < / i n t > < / v a l u e > < / i t e m > < i t e m > < k e y > < s t r i n g > L o c a l _ A u t h o r i t y _ ( D i s t r i c t ) < / s t r i n g > < / k e y > < v a l u e > < i n t > 8 < / i n t > < / v a l u e > < / i t e m > < i t e m > < k e y > < s t r i n g > C a r r i a g e w a y _ H a z a r d s < / s t r i n g > < / k e y > < v a l u e > < i n t > 9 < / i n t > < / v a l u e > < / i t e m > < i t e m > < k e y > < s t r i n g > L o n g i t u d e < / s t r i n g > < / k e y > < v a l u e > < i n t > 1 0 < / i n t > < / v a l u e > < / i t e m > < i t e m > < k e y > < s t r i n g > N u m b e r _ o f _ C a s u a l t i e s < / s t r i n g > < / k e y > < v a l u e > < i n t > 1 1 < / i n t > < / v a l u e > < / i t e m > < i t e m > < k e y > < s t r i n g > N u m b e r _ o f _ V e h i c l e s < / s t r i n g > < / k e y > < v a l u e > < i n t > 1 2 < / i n t > < / v a l u e > < / i t e m > < i t e m > < k e y > < s t r i n g > P o l i c e _ F o r c e < / s t r i n g > < / k e y > < v a l u e > < i n t > 1 3 < / i n t > < / v a l u e > < / i t e m > < i t e m > < k e y > < s t r i n g > R o a d _ S u r f a c e _ C o n d i t i o n s < / s t r i n g > < / k e y > < v a l u e > < i n t > 1 4 < / i n t > < / v a l u e > < / i t e m > < i t e m > < k e y > < s t r i n g > R o a d _ T y p e < / s t r i n g > < / k e y > < v a l u e > < i n t > 1 5 < / i n t > < / v a l u e > < / i t e m > < i t e m > < k e y > < s t r i n g > S p e e d _ l i m i t < / s t r i n g > < / k e y > < v a l u e > < i n t > 1 6 < / i n t > < / v a l u e > < / i t e m > < i t e m > < k e y > < s t r i n g > T i m e < / s t r i n g > < / k e y > < v a l u e > < i n t > 1 7 < / i n t > < / v a l u e > < / i t e m > < i t e m > < k e y > < s t r i n g > U r b a n _ o r _ R u r a l _ A r e a < / s t r i n g > < / k e y > < v a l u e > < i n t > 1 8 < / i n t > < / v a l u e > < / i t e m > < i t e m > < k e y > < s t r i n g > W e a t h e r _ C o n d i t i o n s < / s t r i n g > < / k e y > < v a l u e > < i n t > 1 9 < / i n t > < / v a l u e > < / i t e m > < i t e m > < k e y > < s t r i n g > V e h i c l e _ T y p e < / s t r i n g > < / k e y > < v a l u e > < i n t > 2 0 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O 0 E A A B Q S w M E F A A C A A g A w j i V V t L d S t G k A A A A 9 g A A A B I A H A B D b 2 5 m a W c v U G F j a 2 F n Z S 5 4 b W w g o h g A K K A U A A A A A A A A A A A A A A A A A A A A A A A A A A A A h Y 8 x D o I w G I W v Q r r T l q K J I T 9 l c J X E h G h c m 1 K h E Y q h x X I 3 B 4 / k F c Q o 6 u b 4 v v c N 7 9 2 v N 8 j G t g k u q r e 6 M y m K M E W B M r I r t a l S N L h j u E I Z h 6 2 Q J 1 G p Y J K N T U Z b p q h 2 7 p w Q 4 r 3 H P s Z d X x F G a U Q O + a a Q t W o F + s j 6 v x x q Y 5 0 w U i E O + 9 c Y z n A U L T F b x J g C m S H k 2 n w F N u 1 9 t j 8 Q 1 k P j h l 5 x Z c J d A W S O Q N 4 f + A N Q S w M E F A A C A A g A w j i V V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I 4 l V Y P f i 5 2 5 w E A A A 8 E A A A T A B w A R m 9 y b X V s Y X M v U 2 V j d G l v b j E u b S C i G A A o o B Q A A A A A A A A A A A A A A A A A A A A A A A A A A A B 9 U k 1 r 2 0 A Q v R v 8 H x b 1 Y o M q C C 0 9 N O Q g p I S 6 D S F E b k 2 I w j L W j q W t V 7 t h P 1 q 7 x v + 9 u 5 L z Q e R E l 1 3 N e / P m z e w Y r C x X k h T 9 e X I 6 H o 1 H p g G N j M x h K f C E n B G B d j w i / i u U 0 x X 6 y P m m Q p E s l F 4 v l V p P L r j A J F P S o r R m E u V f y z y d p y S 9 S i 9 v i 1 l R 5 m C B p B L E 1 n B D M q 9 i k H w k 5 7 L m E l F z W Z O 5 h m p t y m u t f n s r p u w q l J 8 k I 4 d Q e a O A k b S q O P N V S J B M N s J s o m l M p B M i J l Y 7 n M a 9 0 9 4 7 7 Q 7 v t z e + u 5 t Z b M + i H o z i H 1 y y w 1 9 0 v 7 8 L k v e H / A 9 R 1 o C s w x S 2 D x h 5 i Y 6 W e J v S r J R u M y V c K w N o J i + L x b t d 9 G i S z i T D T e S d e R q x u L H 7 m D z D o Q d 8 R J m / d 2 g O W 6 p W d I G 4 H m R + d 7 J 7 J h p m r Z V 4 m 5 C j B T 7 E n 5 w V + M f P 3 W 4 H j E u w 3 D r 2 5 E u 6 d o m 6 h 3 j d 2 F C a 8 V D D D H N V B Y K m z j Y q a N N J z o 3 V v L L T A T U D r T n U + N d 3 + w 3 + g W b H 5 P x + v O H l q r u G Q W V g H A j L M Q j M p P 3 y O Q m v 8 o r 1 C x t e i W O c a y V 4 h f R C + Q U Z W A g 7 R w u n V + A p 7 3 T e 8 b p N e Y 0 U D 4 i M C t 5 y O 6 w 9 5 + 1 z h r 9 3 w Z 9 6 C Z I q T W + c D u P U C A P V B Y J t f G f v W D p 0 P H S 1 n 4 5 H X B 5 d 8 9 P / U E s B A i 0 A F A A C A A g A w j i V V t L d S t G k A A A A 9 g A A A B I A A A A A A A A A A A A A A A A A A A A A A E N v b m Z p Z y 9 Q Y W N r Y W d l L n h t b F B L A Q I t A B Q A A g A I A M I 4 l V Y P y u m r p A A A A O k A A A A T A A A A A A A A A A A A A A A A A P A A A A B b Q 2 9 u d G V u d F 9 U e X B l c 1 0 u e G 1 s U E s B A i 0 A F A A C A A g A w j i V V g 9 + L n b n A Q A A D w Q A A B M A A A A A A A A A A A A A A A A A 4 Q E A A E Z v c m 1 1 b G F z L 1 N l Y 3 R p b 2 4 x L m 1 Q S w U G A A A A A A M A A w D C A A A A F Q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q h Q A A A A A A A C I F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V G F i b G U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S Z X B v c n R z I V B p d m 9 0 V G F i b G U y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w N z k 3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C 0 y M V Q w N T o w M j o 0 N y 4 x O D I 0 N j Q 2 W i I g L z 4 8 R W 5 0 c n k g V H l w Z T 0 i R m l s b E N v b H V t b l R 5 c G V z I i B W Y W x 1 Z T 0 i c 0 J n a 0 d C Z 1 l H Q l F Z R 0 J n V U R B d 1 l H Q m d N S 0 J n W U c i I C 8 + P E V u d H J 5 I F R 5 c G U 9 I k Z p b G x D b 2 x 1 b W 5 O Y W 1 l c y I g V m F s d W U 9 I n N b J n F 1 b 3 Q 7 Q W N j a W R l b n R f S W 5 k Z X g m c X V v d D s s J n F 1 b 3 Q 7 Q W N j a W R l b n Q g R G F 0 Z S Z x d W 9 0 O y w m c X V v d D t E Y X l f b 2 Z f V 2 V l a y Z x d W 9 0 O y w m c X V v d D t K d W 5 j d G l v b l 9 D b 2 5 0 c m 9 s J n F 1 b 3 Q 7 L C Z x d W 9 0 O 0 p 1 b m N 0 a W 9 u X 0 R l d G F p b C Z x d W 9 0 O y w m c X V v d D t B Y 2 N p Z G V u d F 9 T Z X Z l c m l 0 e S Z x d W 9 0 O y w m c X V v d D t M Y X R p d H V k Z S Z x d W 9 0 O y w m c X V v d D t M a W d o d F 9 D b 2 5 k a X R p b 2 5 z J n F 1 b 3 Q 7 L C Z x d W 9 0 O 0 x v Y 2 F s X 0 F 1 d G h v c m l 0 e V 8 o R G l z d H J p Y 3 Q p J n F 1 b 3 Q 7 L C Z x d W 9 0 O 0 N h c n J p Y W d l d 2 F 5 X 0 h h e m F y Z H M m c X V v d D s s J n F 1 b 3 Q 7 T G 9 u Z 2 l 0 d W R l J n F 1 b 3 Q 7 L C Z x d W 9 0 O 0 5 1 b W J l c l 9 v Z l 9 D Y X N 1 Y W x 0 a W V z J n F 1 b 3 Q 7 L C Z x d W 9 0 O 0 5 1 b W J l c l 9 v Z l 9 W Z W h p Y 2 x l c y Z x d W 9 0 O y w m c X V v d D t Q b 2 x p Y 2 V f R m 9 y Y 2 U m c X V v d D s s J n F 1 b 3 Q 7 U m 9 h Z F 9 T d X J m Y W N l X 0 N v b m R p d G l v b n M m c X V v d D s s J n F 1 b 3 Q 7 U m 9 h Z F 9 U e X B l J n F 1 b 3 Q 7 L C Z x d W 9 0 O 1 N w Z W V k X 2 x p b W l 0 J n F 1 b 3 Q 7 L C Z x d W 9 0 O 1 R p b W U m c X V v d D s s J n F 1 b 3 Q 7 V X J i Y W 5 f b 3 J f U n V y Y W x f Q X J l Y S Z x d W 9 0 O y w m c X V v d D t X Z W F 0 a G V y X 0 N v b m R p d G l v b n M m c X V v d D s s J n F 1 b 3 Q 7 V m V o a W N s Z V 9 U e X B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R h Y m x l M S 9 D a G F u Z 2 V k I F R 5 c G U u e 0 F j Y 2 l k Z W 5 0 X 0 l u Z G V 4 L D B 9 J n F 1 b 3 Q 7 L C Z x d W 9 0 O 1 N l Y 3 R p b 2 4 x L 1 R h Y m x l M S 9 D a G F u Z 2 V k I F R 5 c G U u e 0 F j Y 2 l k Z W 5 0 I E R h d G U s M X 0 m c X V v d D s s J n F 1 b 3 Q 7 U 2 V j d G l v b j E v V G F i b G U x L 0 N o Y W 5 n Z W Q g V H l w Z S 5 7 R G F 5 X 2 9 m X 1 d l Z W s s M n 0 m c X V v d D s s J n F 1 b 3 Q 7 U 2 V j d G l v b j E v V G F i b G U x L 0 N o Y W 5 n Z W Q g V H l w Z S 5 7 S n V u Y 3 R p b 2 5 f Q 2 9 u d H J v b C w z f S Z x d W 9 0 O y w m c X V v d D t T Z W N 0 a W 9 u M S 9 U Y W J s Z T E v Q 2 h h b m d l Z C B U e X B l L n t K d W 5 j d G l v b l 9 E Z X R h a W w s N H 0 m c X V v d D s s J n F 1 b 3 Q 7 U 2 V j d G l v b j E v V G F i b G U x L 0 N o Y W 5 n Z W Q g V H l w Z S 5 7 Q W N j a W R l b n R f U 2 V 2 Z X J p d H k s N X 0 m c X V v d D s s J n F 1 b 3 Q 7 U 2 V j d G l v b j E v V G F i b G U x L 0 N o Y W 5 n Z W Q g V H l w Z S 5 7 T G F 0 a X R 1 Z G U s N n 0 m c X V v d D s s J n F 1 b 3 Q 7 U 2 V j d G l v b j E v V G F i b G U x L 0 N o Y W 5 n Z W Q g V H l w Z S 5 7 T G l n a H R f Q 2 9 u Z G l 0 a W 9 u c y w 3 f S Z x d W 9 0 O y w m c X V v d D t T Z W N 0 a W 9 u M S 9 U Y W J s Z T E v Q 2 h h b m d l Z C B U e X B l L n t M b 2 N h b F 9 B d X R o b 3 J p d H l f K E R p c 3 R y a W N 0 K S w 4 f S Z x d W 9 0 O y w m c X V v d D t T Z W N 0 a W 9 u M S 9 U Y W J s Z T E v Q 2 h h b m d l Z C B U e X B l L n t D Y X J y a W F n Z X d h e V 9 I Y X p h c m R z L D l 9 J n F 1 b 3 Q 7 L C Z x d W 9 0 O 1 N l Y 3 R p b 2 4 x L 1 R h Y m x l M S 9 D a G F u Z 2 V k I F R 5 c G U u e 0 x v b m d p d H V k Z S w x M H 0 m c X V v d D s s J n F 1 b 3 Q 7 U 2 V j d G l v b j E v V G F i b G U x L 0 N o Y W 5 n Z W Q g V H l w Z S 5 7 T n V t Y m V y X 2 9 m X 0 N h c 3 V h b H R p Z X M s M T F 9 J n F 1 b 3 Q 7 L C Z x d W 9 0 O 1 N l Y 3 R p b 2 4 x L 1 R h Y m x l M S 9 D a G F u Z 2 V k I F R 5 c G U u e 0 5 1 b W J l c l 9 v Z l 9 W Z W h p Y 2 x l c y w x M n 0 m c X V v d D s s J n F 1 b 3 Q 7 U 2 V j d G l v b j E v V G F i b G U x L 0 N o Y W 5 n Z W Q g V H l w Z S 5 7 U G 9 s a W N l X 0 Z v c m N l L D E z f S Z x d W 9 0 O y w m c X V v d D t T Z W N 0 a W 9 u M S 9 U Y W J s Z T E v Q 2 h h b m d l Z C B U e X B l L n t S b 2 F k X 1 N 1 c m Z h Y 2 V f Q 2 9 u Z G l 0 a W 9 u c y w x N H 0 m c X V v d D s s J n F 1 b 3 Q 7 U 2 V j d G l v b j E v V G F i b G U x L 0 N o Y W 5 n Z W Q g V H l w Z S 5 7 U m 9 h Z F 9 U e X B l L D E 1 f S Z x d W 9 0 O y w m c X V v d D t T Z W N 0 a W 9 u M S 9 U Y W J s Z T E v Q 2 h h b m d l Z C B U e X B l L n t T c G V l Z F 9 s a W 1 p d C w x N n 0 m c X V v d D s s J n F 1 b 3 Q 7 U 2 V j d G l v b j E v V G F i b G U x L 0 N o Y W 5 n Z W Q g V H l w Z S 5 7 V G l t Z S w x N 3 0 m c X V v d D s s J n F 1 b 3 Q 7 U 2 V j d G l v b j E v V G F i b G U x L 0 N o Y W 5 n Z W Q g V H l w Z S 5 7 V X J i Y W 5 f b 3 J f U n V y Y W x f Q X J l Y S w x O H 0 m c X V v d D s s J n F 1 b 3 Q 7 U 2 V j d G l v b j E v V G F i b G U x L 0 N o Y W 5 n Z W Q g V H l w Z S 5 7 V 2 V h d G h l c l 9 D b 2 5 k a X R p b 2 5 z L D E 5 f S Z x d W 9 0 O y w m c X V v d D t T Z W N 0 a W 9 u M S 9 U Y W J s Z T E v Q 2 h h b m d l Z C B U e X B l L n t W Z W h p Y 2 x l X 1 R 5 c G U s M j B 9 J n F 1 b 3 Q 7 X S w m c X V v d D t D b 2 x 1 b W 5 D b 3 V u d C Z x d W 9 0 O z o y M S w m c X V v d D t L Z X l D b 2 x 1 b W 5 O Y W 1 l c y Z x d W 9 0 O z p b X S w m c X V v d D t D b 2 x 1 b W 5 J Z G V u d G l 0 a W V z J n F 1 b 3 Q 7 O l s m c X V v d D t T Z W N 0 a W 9 u M S 9 U Y W J s Z T E v Q 2 h h b m d l Z C B U e X B l L n t B Y 2 N p Z G V u d F 9 J b m R l e C w w f S Z x d W 9 0 O y w m c X V v d D t T Z W N 0 a W 9 u M S 9 U Y W J s Z T E v Q 2 h h b m d l Z C B U e X B l L n t B Y 2 N p Z G V u d C B E Y X R l L D F 9 J n F 1 b 3 Q 7 L C Z x d W 9 0 O 1 N l Y 3 R p b 2 4 x L 1 R h Y m x l M S 9 D a G F u Z 2 V k I F R 5 c G U u e 0 R h e V 9 v Z l 9 X Z W V r L D J 9 J n F 1 b 3 Q 7 L C Z x d W 9 0 O 1 N l Y 3 R p b 2 4 x L 1 R h Y m x l M S 9 D a G F u Z 2 V k I F R 5 c G U u e 0 p 1 b m N 0 a W 9 u X 0 N v b n R y b 2 w s M 3 0 m c X V v d D s s J n F 1 b 3 Q 7 U 2 V j d G l v b j E v V G F i b G U x L 0 N o Y W 5 n Z W Q g V H l w Z S 5 7 S n V u Y 3 R p b 2 5 f R G V 0 Y W l s L D R 9 J n F 1 b 3 Q 7 L C Z x d W 9 0 O 1 N l Y 3 R p b 2 4 x L 1 R h Y m x l M S 9 D a G F u Z 2 V k I F R 5 c G U u e 0 F j Y 2 l k Z W 5 0 X 1 N l d m V y a X R 5 L D V 9 J n F 1 b 3 Q 7 L C Z x d W 9 0 O 1 N l Y 3 R p b 2 4 x L 1 R h Y m x l M S 9 D a G F u Z 2 V k I F R 5 c G U u e 0 x h d G l 0 d W R l L D Z 9 J n F 1 b 3 Q 7 L C Z x d W 9 0 O 1 N l Y 3 R p b 2 4 x L 1 R h Y m x l M S 9 D a G F u Z 2 V k I F R 5 c G U u e 0 x p Z 2 h 0 X 0 N v b m R p d G l v b n M s N 3 0 m c X V v d D s s J n F 1 b 3 Q 7 U 2 V j d G l v b j E v V G F i b G U x L 0 N o Y W 5 n Z W Q g V H l w Z S 5 7 T G 9 j Y W x f Q X V 0 a G 9 y a X R 5 X y h E a X N 0 c m l j d C k s O H 0 m c X V v d D s s J n F 1 b 3 Q 7 U 2 V j d G l v b j E v V G F i b G U x L 0 N o Y W 5 n Z W Q g V H l w Z S 5 7 Q 2 F y c m l h Z 2 V 3 Y X l f S G F 6 Y X J k c y w 5 f S Z x d W 9 0 O y w m c X V v d D t T Z W N 0 a W 9 u M S 9 U Y W J s Z T E v Q 2 h h b m d l Z C B U e X B l L n t M b 2 5 n a X R 1 Z G U s M T B 9 J n F 1 b 3 Q 7 L C Z x d W 9 0 O 1 N l Y 3 R p b 2 4 x L 1 R h Y m x l M S 9 D a G F u Z 2 V k I F R 5 c G U u e 0 5 1 b W J l c l 9 v Z l 9 D Y X N 1 Y W x 0 a W V z L D E x f S Z x d W 9 0 O y w m c X V v d D t T Z W N 0 a W 9 u M S 9 U Y W J s Z T E v Q 2 h h b m d l Z C B U e X B l L n t O d W 1 i Z X J f b 2 Z f V m V o a W N s Z X M s M T J 9 J n F 1 b 3 Q 7 L C Z x d W 9 0 O 1 N l Y 3 R p b 2 4 x L 1 R h Y m x l M S 9 D a G F u Z 2 V k I F R 5 c G U u e 1 B v b G l j Z V 9 G b 3 J j Z S w x M 3 0 m c X V v d D s s J n F 1 b 3 Q 7 U 2 V j d G l v b j E v V G F i b G U x L 0 N o Y W 5 n Z W Q g V H l w Z S 5 7 U m 9 h Z F 9 T d X J m Y W N l X 0 N v b m R p d G l v b n M s M T R 9 J n F 1 b 3 Q 7 L C Z x d W 9 0 O 1 N l Y 3 R p b 2 4 x L 1 R h Y m x l M S 9 D a G F u Z 2 V k I F R 5 c G U u e 1 J v Y W R f V H l w Z S w x N X 0 m c X V v d D s s J n F 1 b 3 Q 7 U 2 V j d G l v b j E v V G F i b G U x L 0 N o Y W 5 n Z W Q g V H l w Z S 5 7 U 3 B l Z W R f b G l t a X Q s M T Z 9 J n F 1 b 3 Q 7 L C Z x d W 9 0 O 1 N l Y 3 R p b 2 4 x L 1 R h Y m x l M S 9 D a G F u Z 2 V k I F R 5 c G U u e 1 R p b W U s M T d 9 J n F 1 b 3 Q 7 L C Z x d W 9 0 O 1 N l Y 3 R p b 2 4 x L 1 R h Y m x l M S 9 D a G F u Z 2 V k I F R 5 c G U u e 1 V y Y m F u X 2 9 y X 1 J 1 c m F s X 0 F y Z W E s M T h 9 J n F 1 b 3 Q 7 L C Z x d W 9 0 O 1 N l Y 3 R p b 2 4 x L 1 R h Y m x l M S 9 D a G F u Z 2 V k I F R 5 c G U u e 1 d l Y X R o Z X J f Q 2 9 u Z G l 0 a W 9 u c y w x O X 0 m c X V v d D s s J n F 1 b 3 Q 7 U 2 V j d G l v b j E v V G F i b G U x L 0 N o Y W 5 n Z W Q g V H l w Z S 5 7 V m V o a W N s Z V 9 U e X B l L D I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G F i b G U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R h Y m x l M S 9 U Y W J s Z T F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Y W J s Z T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V S u 8 L z 0 V s U m Z Y q Z K K G 2 S 1 Q A A A A A C A A A A A A A Q Z g A A A A E A A C A A A A A K N C h i Y b 3 5 1 h / C / p 8 C z w f G 7 W V V Q F K J C z U e i Y a V n 4 o A 2 g A A A A A O g A A A A A I A A C A A A A D W A o j Q n l J O Z V R y F S + D Q h M a / a 3 y F T V Q E Y 8 Z R f L G U 9 h + n V A A A A A Y Z S + B t l C D u q L F X n H I l x n 4 T d t k + O L 5 3 U A A Y n K N 2 1 Z z N i G + V 6 K D g t u P t j b a I d J l i q 5 V f A y l X W D 6 T g I v M i z N / x f P Q W m p s U t G 4 f t y g v h 9 l 5 L w D U A A A A D 4 X 9 E 4 y 7 7 q x U 9 / i y / K v Y 8 i 6 N a q Y g 9 i 5 L X h h L j 7 5 x n C z 6 Z O i 0 m G Y f h 2 x 6 N F J 7 j 2 D B H B C w i i Q B b p p z v c M V L u 7 s a B < / D a t a M a s h u p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 2 0 2 3 - 0 4 - 2 1 T 1 0 : 1 2 : 3 2 . 3 2 0 6 7 2 1 + 0 2 : 0 0 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T a b l e 1 _ 3 4 1 8 d 9 3 4 - d a 3 4 - 4 1 4 4 - a 1 7 5 - 4 b 4 b e a e f 3 8 6 3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T a b l e 1 _ 3 4 1 8 d 9 3 4 - d a 3 4 - 4 1 4 4 - a 1 7 5 - 4 b 4 b e a e f 3 8 6 3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 T a b l e 1 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 C o l u m n s \ A c c i d e n t _ I n d e x < / K e y > < / D i a g r a m O b j e c t K e y > < D i a g r a m O b j e c t K e y > < K e y > C o l u m n s \ A c c i d e n t   D a t e < / K e y > < / D i a g r a m O b j e c t K e y > < D i a g r a m O b j e c t K e y > < K e y > C o l u m n s \ D a y _ o f _ W e e k < / K e y > < / D i a g r a m O b j e c t K e y > < D i a g r a m O b j e c t K e y > < K e y > C o l u m n s \ J u n c t i o n _ C o n t r o l < / K e y > < / D i a g r a m O b j e c t K e y > < D i a g r a m O b j e c t K e y > < K e y > C o l u m n s \ J u n c t i o n _ D e t a i l < / K e y > < / D i a g r a m O b j e c t K e y > < D i a g r a m O b j e c t K e y > < K e y > C o l u m n s \ A c c i d e n t _ S e v e r i t y < / K e y > < / D i a g r a m O b j e c t K e y > < D i a g r a m O b j e c t K e y > < K e y > C o l u m n s \ L a t i t u d e < / K e y > < / D i a g r a m O b j e c t K e y > < D i a g r a m O b j e c t K e y > < K e y > C o l u m n s \ L i g h t _ C o n d i t i o n s < / K e y > < / D i a g r a m O b j e c t K e y > < D i a g r a m O b j e c t K e y > < K e y > C o l u m n s \ L o c a l _ A u t h o r i t y _ ( D i s t r i c t ) < / K e y > < / D i a g r a m O b j e c t K e y > < D i a g r a m O b j e c t K e y > < K e y > C o l u m n s \ C a r r i a g e w a y _ H a z a r d s < / K e y > < / D i a g r a m O b j e c t K e y > < D i a g r a m O b j e c t K e y > < K e y > C o l u m n s \ L o n g i t u d e < / K e y > < / D i a g r a m O b j e c t K e y > < D i a g r a m O b j e c t K e y > < K e y > C o l u m n s \ N u m b e r _ o f _ C a s u a l t i e s < / K e y > < / D i a g r a m O b j e c t K e y > < D i a g r a m O b j e c t K e y > < K e y > C o l u m n s \ N u m b e r _ o f _ V e h i c l e s < / K e y > < / D i a g r a m O b j e c t K e y > < D i a g r a m O b j e c t K e y > < K e y > C o l u m n s \ P o l i c e _ F o r c e < / K e y > < / D i a g r a m O b j e c t K e y > < D i a g r a m O b j e c t K e y > < K e y > C o l u m n s \ R o a d _ S u r f a c e _ C o n d i t i o n s < / K e y > < / D i a g r a m O b j e c t K e y > < D i a g r a m O b j e c t K e y > < K e y > C o l u m n s \ R o a d _ T y p e < / K e y > < / D i a g r a m O b j e c t K e y > < D i a g r a m O b j e c t K e y > < K e y > C o l u m n s \ S p e e d _ l i m i t < / K e y > < / D i a g r a m O b j e c t K e y > < D i a g r a m O b j e c t K e y > < K e y > C o l u m n s \ T i m e < / K e y > < / D i a g r a m O b j e c t K e y > < D i a g r a m O b j e c t K e y > < K e y > C o l u m n s \ U r b a n _ o r _ R u r a l _ A r e a < / K e y > < / D i a g r a m O b j e c t K e y > < D i a g r a m O b j e c t K e y > < K e y > C o l u m n s \ W e a t h e r _ C o n d i t i o n s < / K e y > < / D i a g r a m O b j e c t K e y > < D i a g r a m O b j e c t K e y > < K e y > C o l u m n s \ V e h i c l e _ T y p e 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 C o l u m n s \ A c c i d e n t _ I n d e x 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 C o l u m n s \ A c c i d e n t  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 C o l u m n s \ D a y _ o f _ W e e k 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 C o l u m n s \ J u n c t i o n _ C o n t r o l 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 C o l u m n s \ J u n c t i o n _ D e t a i l 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 C o l u m n s \ A c c i d e n t _ S e v e r i t y 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 C o l u m n s \ L i g h t _ C o n d i t i o n s 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 C o l u m n s \ L o c a l _ A u t h o r i t y _ ( D i s t r i c t ) 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 C o l u m n s \ C a r r i a g e w a y _ H a z a r d s 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 C o l u m n s \ N u m b e r _ o f _ C a s u a l t i e s 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 C o l u m n s \ N u m b e r _ o f _ V e h i c l e s 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 C o l u m n s \ P o l i c e _ F o r c e 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 C o l u m n s \ R o a d _ S u r f a c e _ C o n d i t i o n s 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 C o l u m n s \ R o a d _ T y p e 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 C o l u m n s \ S p e e d _ l i m i t 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 C o l u m n s \ U r b a n _ o r _ R u r a l _ A r e a 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 C o l u m n s \ W e a t h e r _ C o n d i t i o n s 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 C o l u m n s \ V e h i c l e _ T y p e 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 T a b l e 1 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 C o l u m n s \ A c c i d e n t _ I n d e x 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 C o l u m n s \ A c c i d e n t  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 C o l u m n s \ D a y _ o f _ W e e k 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 C o l u m n s \ J u n c t i o n _ C o n t r o l 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 C o l u m n s \ J u n c t i o n _ D e t a i l 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 C o l u m n s \ A c c i d e n t _ S e v e r i t y 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 C o l u m n s \ L i g h t _ C o n d i t i o n s 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 C o l u m n s \ L o c a l _ A u t h o r i t y _ ( D i s t r i c t ) 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 C o l u m n s \ C a r r i a g e w a y _ H a z a r d s 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 C o l u m n s \ N u m b e r _ o f _ C a s u a l t i e s 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 C o l u m n s \ N u m b e r _ o f _ V e h i c l e s 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 C o l u m n s \ P o l i c e _ F o r c e 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 C o l u m n s \ R o a d _ S u r f a c e _ C o n d i t i o n s 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 C o l u m n s \ R o a d _ T y p e 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 C o l u m n s \ S p e e d _ l i m i t 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 C o l u m n s \ U r b a n _ o r _ R u r a l _ A r e a 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 C o l u m n s \ W e a t h e r _ C o n d i t i o n s 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 C o l u m n s \ V e h i c l e _ T y p e 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 T a b l e 1 _ 3 4 1 8 d 9 3 4 - d a 3 4 - 4 1 4 4 - a 1 7 5 - 4 b 4 b e a e f 3 8 6 3 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D425634A-DC26-4B4D-BECD-47CA4E11691D}">
  <ds:schemaRefs/>
</ds:datastoreItem>
</file>

<file path=customXml/itemProps10.xml><?xml version="1.0" encoding="utf-8"?>
<ds:datastoreItem xmlns:ds="http://schemas.openxmlformats.org/officeDocument/2006/customXml" ds:itemID="{17B0D644-2419-4B38-A5E2-EB14299A8D0F}">
  <ds:schemaRefs/>
</ds:datastoreItem>
</file>

<file path=customXml/itemProps11.xml><?xml version="1.0" encoding="utf-8"?>
<ds:datastoreItem xmlns:ds="http://schemas.openxmlformats.org/officeDocument/2006/customXml" ds:itemID="{CA46BF14-68A9-4F27-B794-7357A9B3CD37}">
  <ds:schemaRefs/>
</ds:datastoreItem>
</file>

<file path=customXml/itemProps12.xml><?xml version="1.0" encoding="utf-8"?>
<ds:datastoreItem xmlns:ds="http://schemas.openxmlformats.org/officeDocument/2006/customXml" ds:itemID="{AEA73691-4F54-4837-A6D4-612B228E8377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296FF17B-D03C-4061-AB7F-9B151C645F31}">
  <ds:schemaRefs/>
</ds:datastoreItem>
</file>

<file path=customXml/itemProps14.xml><?xml version="1.0" encoding="utf-8"?>
<ds:datastoreItem xmlns:ds="http://schemas.openxmlformats.org/officeDocument/2006/customXml" ds:itemID="{71F1478F-7D17-48AE-AE95-DBD3DE8EA4A9}">
  <ds:schemaRefs/>
</ds:datastoreItem>
</file>

<file path=customXml/itemProps15.xml><?xml version="1.0" encoding="utf-8"?>
<ds:datastoreItem xmlns:ds="http://schemas.openxmlformats.org/officeDocument/2006/customXml" ds:itemID="{2D3BB14D-5168-4A53-826A-246354C95DF3}">
  <ds:schemaRefs/>
</ds:datastoreItem>
</file>

<file path=customXml/itemProps16.xml><?xml version="1.0" encoding="utf-8"?>
<ds:datastoreItem xmlns:ds="http://schemas.openxmlformats.org/officeDocument/2006/customXml" ds:itemID="{F75A57D9-4D26-4C28-81F1-89B3A6E90D92}">
  <ds:schemaRefs/>
</ds:datastoreItem>
</file>

<file path=customXml/itemProps17.xml><?xml version="1.0" encoding="utf-8"?>
<ds:datastoreItem xmlns:ds="http://schemas.openxmlformats.org/officeDocument/2006/customXml" ds:itemID="{D425BDBC-4EEC-4029-826A-055514EBBAAC}">
  <ds:schemaRefs/>
</ds:datastoreItem>
</file>

<file path=customXml/itemProps2.xml><?xml version="1.0" encoding="utf-8"?>
<ds:datastoreItem xmlns:ds="http://schemas.openxmlformats.org/officeDocument/2006/customXml" ds:itemID="{4FD01F1D-9BD3-475C-A5E0-9B42C7426886}">
  <ds:schemaRefs/>
</ds:datastoreItem>
</file>

<file path=customXml/itemProps3.xml><?xml version="1.0" encoding="utf-8"?>
<ds:datastoreItem xmlns:ds="http://schemas.openxmlformats.org/officeDocument/2006/customXml" ds:itemID="{462B8316-0611-49C1-B425-37F4021F65F2}">
  <ds:schemaRefs/>
</ds:datastoreItem>
</file>

<file path=customXml/itemProps4.xml><?xml version="1.0" encoding="utf-8"?>
<ds:datastoreItem xmlns:ds="http://schemas.openxmlformats.org/officeDocument/2006/customXml" ds:itemID="{B342E212-4FD1-48BC-BCB6-F8D4C27DFE99}">
  <ds:schemaRefs/>
</ds:datastoreItem>
</file>

<file path=customXml/itemProps5.xml><?xml version="1.0" encoding="utf-8"?>
<ds:datastoreItem xmlns:ds="http://schemas.openxmlformats.org/officeDocument/2006/customXml" ds:itemID="{94320B48-7154-44A6-AF18-554597C1C407}">
  <ds:schemaRefs/>
</ds:datastoreItem>
</file>

<file path=customXml/itemProps6.xml><?xml version="1.0" encoding="utf-8"?>
<ds:datastoreItem xmlns:ds="http://schemas.openxmlformats.org/officeDocument/2006/customXml" ds:itemID="{FC6D3ED9-B111-451C-9532-8ABF4CC0692A}">
  <ds:schemaRefs/>
</ds:datastoreItem>
</file>

<file path=customXml/itemProps7.xml><?xml version="1.0" encoding="utf-8"?>
<ds:datastoreItem xmlns:ds="http://schemas.openxmlformats.org/officeDocument/2006/customXml" ds:itemID="{C9F282CA-498F-4EF0-B73A-11F26590CAE0}">
  <ds:schemaRefs/>
</ds:datastoreItem>
</file>

<file path=customXml/itemProps8.xml><?xml version="1.0" encoding="utf-8"?>
<ds:datastoreItem xmlns:ds="http://schemas.openxmlformats.org/officeDocument/2006/customXml" ds:itemID="{976B103D-544C-4B6B-9C20-E6F06FF0C94D}">
  <ds:schemaRefs/>
</ds:datastoreItem>
</file>

<file path=customXml/itemProps9.xml><?xml version="1.0" encoding="utf-8"?>
<ds:datastoreItem xmlns:ds="http://schemas.openxmlformats.org/officeDocument/2006/customXml" ds:itemID="{A4948FF0-0EED-495D-8AF9-4C3488799C3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Reports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Ibrahem Amer</dc:creator>
  <cp:lastModifiedBy>Ibrahem Amer</cp:lastModifiedBy>
  <dcterms:created xsi:type="dcterms:W3CDTF">2015-06-05T18:17:20Z</dcterms:created>
  <dcterms:modified xsi:type="dcterms:W3CDTF">2023-04-21T08:12:33Z</dcterms:modified>
</cp:coreProperties>
</file>